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6.xml" ContentType="application/vnd.openxmlformats-officedocument.drawingml.chart+xml"/>
  <Override PartName="/xl/theme/themeOverride3.xml" ContentType="application/vnd.openxmlformats-officedocument.themeOverrid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0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charts/chart24.xml" ContentType="application/vnd.openxmlformats-officedocument.drawingml.chart+xml"/>
  <Override PartName="/xl/drawings/drawing3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mpsgu\AppData\Roaming\OpenText\OTEdit\EC_darwin\c1857385323\"/>
    </mc:Choice>
  </mc:AlternateContent>
  <xr:revisionPtr revIDLastSave="0" documentId="13_ncr:1_{A7B136C5-5BED-4F02-9B29-CF982BDD8FEA}" xr6:coauthVersionLast="47" xr6:coauthVersionMax="47" xr10:uidLastSave="{00000000-0000-0000-0000-000000000000}"/>
  <bookViews>
    <workbookView xWindow="-120" yWindow="-120" windowWidth="29040" windowHeight="15720" tabRatio="918" firstSheet="1" activeTab="1" xr2:uid="{00000000-000D-0000-FFFF-FFFF00000000}"/>
  </bookViews>
  <sheets>
    <sheet name="FAME Persistence2" sheetId="414" state="veryHidden" r:id="rId1"/>
    <sheet name="Chart A" sheetId="416" r:id="rId2"/>
    <sheet name="Chart 1" sheetId="377" r:id="rId3"/>
    <sheet name="Chart 2" sheetId="378" r:id="rId4"/>
    <sheet name="Chart 3" sheetId="379" r:id="rId5"/>
    <sheet name="Chart 4" sheetId="380" r:id="rId6"/>
    <sheet name="Chart 5" sheetId="381" r:id="rId7"/>
    <sheet name="Chart 6" sheetId="391" r:id="rId8"/>
    <sheet name="Chart 7" sheetId="411" r:id="rId9"/>
    <sheet name="Chart 8" sheetId="387" r:id="rId10"/>
    <sheet name="Chart 9" sheetId="389" r:id="rId11"/>
    <sheet name="Chart 10" sheetId="392" r:id="rId12"/>
    <sheet name="Chart 11" sheetId="388" r:id="rId13"/>
    <sheet name="Chart 12" sheetId="390" r:id="rId14"/>
    <sheet name="Chart 13" sheetId="413" r:id="rId1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2">'Chart 11'!#REF!</definedName>
    <definedName name="_xlnm.Print_Area" localSheetId="13">'Chart 12'!#REF!</definedName>
    <definedName name="_xlnm.Print_Area" localSheetId="14">'Chart 13'!$M$74:$U$105</definedName>
    <definedName name="_xlnm.Print_Area" localSheetId="3">'Chart 2'!#REF!</definedName>
    <definedName name="_xlnm.Print_Area" localSheetId="6">'Chart 5'!#REF!</definedName>
    <definedName name="_xlnm.Print_Area" localSheetId="9">'Chart 8'!#REF!</definedName>
    <definedName name="_xlnm.Print_Area" localSheetId="10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416" l="1"/>
  <c r="H8" i="416"/>
  <c r="G8" i="416"/>
  <c r="E8" i="416"/>
  <c r="D8" i="416"/>
  <c r="B8" i="416"/>
  <c r="L7" i="416"/>
  <c r="I7" i="416"/>
  <c r="F7" i="416"/>
  <c r="C7" i="416"/>
  <c r="L5" i="416"/>
  <c r="L8" i="416" s="1"/>
  <c r="K8" i="416"/>
  <c r="J8" i="416"/>
  <c r="I5" i="416"/>
  <c r="I8" i="416" s="1"/>
  <c r="F5" i="416"/>
  <c r="F8" i="416" s="1"/>
  <c r="C5" i="416"/>
  <c r="C8" i="416" s="1"/>
  <c r="D17" i="411" l="1"/>
  <c r="B11" i="411"/>
  <c r="B10" i="411"/>
  <c r="C11" i="411"/>
  <c r="C10" i="411"/>
  <c r="C9" i="411"/>
  <c r="B9" i="411"/>
  <c r="C16" i="411" l="1"/>
  <c r="F11" i="411" l="1"/>
  <c r="E11" i="411"/>
  <c r="D11" i="411"/>
  <c r="F10" i="411"/>
  <c r="E10" i="411"/>
  <c r="D10" i="411"/>
  <c r="F9" i="411"/>
  <c r="E9" i="411"/>
  <c r="D9" i="411"/>
  <c r="D15" i="411" l="1"/>
  <c r="D16" i="411"/>
  <c r="E17" i="411"/>
  <c r="E15" i="411"/>
  <c r="F17" i="411"/>
  <c r="F15" i="411"/>
  <c r="F16" i="411"/>
  <c r="E16" i="411"/>
  <c r="L17" i="381"/>
  <c r="N33" i="378"/>
  <c r="L50" i="378"/>
  <c r="N17" i="381"/>
  <c r="M17" i="381"/>
  <c r="L33" i="378"/>
  <c r="M50" i="378"/>
  <c r="N50" i="378"/>
  <c r="M33" i="378"/>
  <c r="W16" i="413"/>
  <c r="V16" i="413"/>
  <c r="P16" i="413"/>
  <c r="O16" i="413"/>
  <c r="W15" i="413"/>
  <c r="V15" i="413"/>
  <c r="P15" i="413"/>
  <c r="O15" i="413"/>
  <c r="W4" i="413"/>
  <c r="V4" i="413"/>
  <c r="P4" i="413"/>
  <c r="O4" i="413"/>
  <c r="W3" i="413"/>
  <c r="V3" i="413"/>
  <c r="P3" i="413"/>
  <c r="O3" i="413"/>
  <c r="R4" i="377" l="1"/>
  <c r="S4" i="377" l="1"/>
  <c r="R5" i="377"/>
  <c r="S5" i="377"/>
  <c r="L17" i="380" l="1"/>
  <c r="M17" i="380"/>
  <c r="K17" i="380"/>
  <c r="K17" i="390" l="1"/>
  <c r="L18" i="387"/>
  <c r="M18" i="378"/>
  <c r="N18" i="378"/>
  <c r="L18" i="378"/>
  <c r="N18" i="389"/>
  <c r="L34" i="387"/>
  <c r="M17" i="388"/>
  <c r="N18" i="387"/>
  <c r="M34" i="388"/>
  <c r="N34" i="387"/>
  <c r="L18" i="389"/>
  <c r="K17" i="388"/>
  <c r="K34" i="388"/>
  <c r="L17" i="390"/>
  <c r="M18" i="387"/>
  <c r="L51" i="387"/>
  <c r="M18" i="389"/>
  <c r="K51" i="388"/>
  <c r="M17" i="390"/>
  <c r="M51" i="388"/>
  <c r="L51" i="388"/>
  <c r="N51" i="387" l="1"/>
  <c r="M34" i="387"/>
  <c r="M51" i="387"/>
  <c r="M1" i="377" l="1"/>
  <c r="M2" i="377"/>
  <c r="S2" i="377"/>
  <c r="S1" i="377"/>
  <c r="L34" i="388"/>
  <c r="L17" i="388"/>
</calcChain>
</file>

<file path=xl/sharedStrings.xml><?xml version="1.0" encoding="utf-8"?>
<sst xmlns="http://schemas.openxmlformats.org/spreadsheetml/2006/main" count="355" uniqueCount="113">
  <si>
    <t xml:space="preserve"> </t>
  </si>
  <si>
    <t/>
  </si>
  <si>
    <t>Chart 7</t>
  </si>
  <si>
    <t>Aggregate probability distribution of longer-term inflation expectations</t>
  </si>
  <si>
    <t>Chart 9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</si>
  <si>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</si>
  <si>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</si>
  <si>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</si>
  <si>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</si>
  <si>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</si>
  <si>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</si>
  <si>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</si>
  <si>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</si>
  <si>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</si>
  <si>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</si>
  <si>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</si>
  <si>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</si>
  <si>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</si>
  <si>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</si>
  <si>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</si>
  <si>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</si>
  <si>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</si>
  <si>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</si>
  <si>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</si>
  <si>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</si>
  <si>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Expectations for real GDP growth</t>
  </si>
  <si>
    <t>Expectations for the unemployment rate</t>
  </si>
  <si>
    <t>Chart 11</t>
  </si>
  <si>
    <t>Chart 12</t>
  </si>
  <si>
    <t>mean</t>
  </si>
  <si>
    <t>Expected profile of quarter-on-quarter GDP growth</t>
  </si>
  <si>
    <t>-s.d.</t>
  </si>
  <si>
    <t>+s.d.</t>
  </si>
  <si>
    <t>s.d.</t>
  </si>
  <si>
    <t>Chart 13</t>
  </si>
  <si>
    <t>≥ 4.0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</si>
  <si>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</si>
  <si>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</si>
  <si>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</si>
  <si>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</si>
  <si>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</si>
  <si>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</si>
  <si>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</si>
  <si>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</si>
  <si>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</si>
  <si>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≥ 2.5</t>
  </si>
  <si>
    <t>≤ 1.5</t>
  </si>
  <si>
    <t>22 Q2 2</t>
  </si>
  <si>
    <t>22 Q3 2</t>
  </si>
  <si>
    <t>Chart 2</t>
  </si>
  <si>
    <t>Inflation expectations: overall HICP and HICP excluding energy and food</t>
  </si>
  <si>
    <t>HICP inflation excl. energy and food</t>
  </si>
  <si>
    <t>≥ 4.8</t>
  </si>
  <si>
    <t>* Bins might not sum exactly  to   100 % due  to   roundings</t>
  </si>
  <si>
    <t>-0.7  to   
-0.3</t>
  </si>
  <si>
    <t>-0.2  to   0.2</t>
  </si>
  <si>
    <t>0.3  to   0.7</t>
  </si>
  <si>
    <t>0.8  to   1.2</t>
  </si>
  <si>
    <t>1.3  to   1.7</t>
  </si>
  <si>
    <t>1.8  to   2.2</t>
  </si>
  <si>
    <t>2.3  to   2.7</t>
  </si>
  <si>
    <t>2.8  to   3.2</t>
  </si>
  <si>
    <t>3.3  to   3.7</t>
  </si>
  <si>
    <t>3.8  to   4.2</t>
  </si>
  <si>
    <t>4.3  to   4.7</t>
  </si>
  <si>
    <t>4.0  to   4.4</t>
  </si>
  <si>
    <t>4.5  to   4.9</t>
  </si>
  <si>
    <t>5.0  to   5.4</t>
  </si>
  <si>
    <t>5.5  to   5.9</t>
  </si>
  <si>
    <t>6.0  to   6.4</t>
  </si>
  <si>
    <t>6.5  to   6.9</t>
  </si>
  <si>
    <t>7.0  to   7.4</t>
  </si>
  <si>
    <t>7.5  to   7.9</t>
  </si>
  <si>
    <t>8.0  to   8.4</t>
  </si>
  <si>
    <t>8.5  to   8.9</t>
  </si>
  <si>
    <t>9.0  to   9.4</t>
  </si>
  <si>
    <t>9.5  to   9.9</t>
  </si>
  <si>
    <t>≤ -0.8</t>
  </si>
  <si>
    <r>
      <rPr>
        <sz val="10"/>
        <rFont val="Calibri"/>
        <family val="2"/>
      </rPr>
      <t xml:space="preserve">≤ </t>
    </r>
    <r>
      <rPr>
        <sz val="10"/>
        <rFont val="Times New Roman"/>
        <family val="1"/>
      </rPr>
      <t>3.9</t>
    </r>
  </si>
  <si>
    <t>Q2 2025</t>
  </si>
  <si>
    <t>Q3 2025</t>
  </si>
  <si>
    <t>Q4 2025</t>
  </si>
  <si>
    <t>Chart 10</t>
  </si>
  <si>
    <t>Aggregate probability distributions for GDP growth expectations 2025 - 2027</t>
  </si>
  <si>
    <t>Aggregate probability distributions for the unemployment rate CCY - NNY</t>
  </si>
  <si>
    <t>Aggregate expected probability distributions for inflation CCY - NNY</t>
  </si>
  <si>
    <t>Q1 2026</t>
  </si>
  <si>
    <t>Q3 2025 SPF</t>
  </si>
  <si>
    <t>SPF standard deviation range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</si>
  <si>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 xml:space="preserve"> -1.1</t>
    </r>
  </si>
  <si>
    <t>-1.0  to     -0.6</t>
  </si>
  <si>
    <t>-0.5  to     -0.1</t>
  </si>
  <si>
    <t>Q2 2026</t>
  </si>
  <si>
    <t>Q4 2025 SPF</t>
  </si>
  <si>
    <t>September 2025 ECB staff macroeconomic projections</t>
  </si>
  <si>
    <t>Q2 2025 GDP outcome</t>
  </si>
  <si>
    <t>2025</t>
  </si>
  <si>
    <t>2026</t>
  </si>
  <si>
    <t>2027</t>
  </si>
  <si>
    <t>2030</t>
  </si>
  <si>
    <t>Q3 2026</t>
  </si>
  <si>
    <t>2025Q2</t>
  </si>
  <si>
    <t>2025Q3</t>
  </si>
  <si>
    <t>2025Q4</t>
  </si>
  <si>
    <t>LT</t>
  </si>
  <si>
    <t>Real GDP baseline (lhs)</t>
  </si>
  <si>
    <t>Real GDP risk (rhs)</t>
  </si>
  <si>
    <t>Inflation risk (right-hand side axis)</t>
  </si>
  <si>
    <t>Q2</t>
  </si>
  <si>
    <t>Q3</t>
  </si>
  <si>
    <t>Q4</t>
  </si>
  <si>
    <t>Baseline (left-hand scale)</t>
  </si>
  <si>
    <t>Risk (right-hand scale)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</si>
</sst>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</numFmts>
  <fonts count="61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4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35" fillId="0" borderId="0" applyNumberFormat="0" applyFill="0" applyBorder="0" applyAlignment="0" applyProtection="0"/>
    <xf numFmtId="164" fontId="36" fillId="0" borderId="0"/>
    <xf numFmtId="0" fontId="33" fillId="0" borderId="0"/>
    <xf numFmtId="0" fontId="33" fillId="0" borderId="0"/>
    <xf numFmtId="0" fontId="32" fillId="0" borderId="0"/>
    <xf numFmtId="0" fontId="28" fillId="0" borderId="0"/>
    <xf numFmtId="0" fontId="29" fillId="0" borderId="0"/>
    <xf numFmtId="0" fontId="29" fillId="0" borderId="0" applyNumberFormat="0" applyFill="0" applyBorder="0" applyAlignment="0" applyProtection="0"/>
    <xf numFmtId="0" fontId="37" fillId="2" borderId="0" applyNumberFormat="0" applyBorder="0" applyAlignment="0" applyProtection="0"/>
    <xf numFmtId="9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9" fillId="0" borderId="0"/>
    <xf numFmtId="0" fontId="27" fillId="0" borderId="0"/>
    <xf numFmtId="0" fontId="26" fillId="0" borderId="0"/>
    <xf numFmtId="0" fontId="25" fillId="0" borderId="0"/>
    <xf numFmtId="0" fontId="24" fillId="3" borderId="0" applyNumberFormat="0" applyBorder="0" applyAlignment="0" applyProtection="0"/>
    <xf numFmtId="0" fontId="24" fillId="0" borderId="0"/>
    <xf numFmtId="0" fontId="24" fillId="3" borderId="0" applyNumberFormat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32" fillId="0" borderId="0"/>
    <xf numFmtId="0" fontId="22" fillId="0" borderId="0"/>
    <xf numFmtId="0" fontId="22" fillId="3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0" borderId="0"/>
    <xf numFmtId="0" fontId="22" fillId="3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3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3" borderId="0" applyNumberFormat="0" applyBorder="0" applyAlignment="0" applyProtection="0"/>
    <xf numFmtId="0" fontId="48" fillId="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3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29" fillId="0" borderId="0" applyNumberFormat="0" applyFill="0" applyBorder="0" applyAlignment="0" applyProtection="0"/>
    <xf numFmtId="0" fontId="19" fillId="3" borderId="0" applyNumberFormat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3" borderId="0" applyNumberFormat="0" applyBorder="0" applyAlignment="0" applyProtection="0"/>
    <xf numFmtId="0" fontId="17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52" fillId="0" borderId="0" applyNumberForma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3" borderId="0" applyNumberFormat="0" applyBorder="0" applyAlignment="0" applyProtection="0"/>
    <xf numFmtId="0" fontId="60" fillId="8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3" fillId="0" borderId="0"/>
  </cellStyleXfs>
  <cellXfs count="193">
    <xf numFmtId="0" fontId="0" fillId="0" borderId="0" xfId="0"/>
    <xf numFmtId="0" fontId="29" fillId="6" borderId="0" xfId="7" applyFill="1"/>
    <xf numFmtId="0" fontId="29" fillId="6" borderId="0" xfId="7" quotePrefix="1" applyFill="1"/>
    <xf numFmtId="0" fontId="29" fillId="0" borderId="0" xfId="7"/>
    <xf numFmtId="0" fontId="30" fillId="6" borderId="0" xfId="8" applyFont="1" applyFill="1" applyAlignment="1">
      <alignment vertical="center"/>
    </xf>
    <xf numFmtId="0" fontId="31" fillId="0" borderId="0" xfId="8" applyFont="1"/>
    <xf numFmtId="0" fontId="30" fillId="6" borderId="0" xfId="8" applyFont="1" applyFill="1" applyAlignment="1">
      <alignment wrapText="1"/>
    </xf>
    <xf numFmtId="0" fontId="34" fillId="0" borderId="0" xfId="8" applyFont="1"/>
    <xf numFmtId="0" fontId="31" fillId="0" borderId="0" xfId="8" applyFont="1" applyFill="1"/>
    <xf numFmtId="165" fontId="31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9" fillId="0" borderId="0" xfId="7" applyFill="1"/>
    <xf numFmtId="0" fontId="38" fillId="6" borderId="0" xfId="15" applyFont="1" applyFill="1" applyAlignment="1">
      <alignment vertical="center" wrapText="1"/>
    </xf>
    <xf numFmtId="0" fontId="38" fillId="6" borderId="0" xfId="15" applyFont="1" applyFill="1" applyAlignment="1">
      <alignment vertical="center"/>
    </xf>
    <xf numFmtId="0" fontId="38" fillId="6" borderId="0" xfId="15" applyFont="1" applyFill="1" applyAlignment="1">
      <alignment horizontal="left" vertical="center" wrapText="1"/>
    </xf>
    <xf numFmtId="0" fontId="38" fillId="0" borderId="0" xfId="15" applyFont="1" applyAlignment="1">
      <alignment vertical="center"/>
    </xf>
    <xf numFmtId="165" fontId="31" fillId="0" borderId="0" xfId="8" applyNumberFormat="1" applyFont="1"/>
    <xf numFmtId="0" fontId="29" fillId="0" borderId="0" xfId="7"/>
    <xf numFmtId="0" fontId="29" fillId="0" borderId="0" xfId="11" applyFill="1"/>
    <xf numFmtId="0" fontId="40" fillId="0" borderId="0" xfId="8" applyFont="1" applyFill="1" applyAlignment="1">
      <alignment horizontal="left"/>
    </xf>
    <xf numFmtId="0" fontId="29" fillId="0" borderId="0" xfId="8" applyFont="1" applyFill="1"/>
    <xf numFmtId="0" fontId="39" fillId="6" borderId="0" xfId="15" applyFont="1" applyFill="1" applyAlignment="1">
      <alignment vertical="center" wrapText="1"/>
    </xf>
    <xf numFmtId="164" fontId="29" fillId="0" borderId="2" xfId="8" applyNumberFormat="1" applyFont="1" applyFill="1" applyBorder="1" applyAlignment="1">
      <alignment horizontal="center"/>
    </xf>
    <xf numFmtId="0" fontId="30" fillId="0" borderId="0" xfId="0" applyFont="1"/>
    <xf numFmtId="0" fontId="39" fillId="6" borderId="0" xfId="15" applyFont="1" applyFill="1" applyAlignment="1">
      <alignment horizontal="left" vertical="center"/>
    </xf>
    <xf numFmtId="0" fontId="29" fillId="0" borderId="2" xfId="8" applyNumberFormat="1" applyFont="1" applyFill="1" applyBorder="1" applyAlignment="1">
      <alignment horizontal="center"/>
    </xf>
    <xf numFmtId="0" fontId="45" fillId="0" borderId="0" xfId="7" applyFont="1"/>
    <xf numFmtId="0" fontId="45" fillId="0" borderId="3" xfId="7" applyFont="1" applyBorder="1"/>
    <xf numFmtId="0" fontId="39" fillId="0" borderId="0" xfId="15" applyFont="1" applyAlignment="1">
      <alignment vertical="center"/>
    </xf>
    <xf numFmtId="0" fontId="31" fillId="0" borderId="1" xfId="8" applyFont="1" applyFill="1" applyBorder="1" applyAlignment="1">
      <alignment horizontal="center" wrapText="1"/>
    </xf>
    <xf numFmtId="0" fontId="29" fillId="6" borderId="4" xfId="7" applyFill="1" applyBorder="1"/>
    <xf numFmtId="0" fontId="42" fillId="6" borderId="4" xfId="7" applyFont="1" applyFill="1" applyBorder="1"/>
    <xf numFmtId="0" fontId="0" fillId="0" borderId="4" xfId="8" applyFont="1" applyBorder="1" applyAlignment="1">
      <alignment horizontal="left"/>
    </xf>
    <xf numFmtId="0" fontId="30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30" fillId="0" borderId="5" xfId="8" applyFont="1" applyBorder="1" applyAlignment="1">
      <alignment horizontal="left"/>
    </xf>
    <xf numFmtId="0" fontId="30" fillId="0" borderId="8" xfId="8" applyFont="1" applyBorder="1" applyAlignment="1">
      <alignment horizontal="left"/>
    </xf>
    <xf numFmtId="0" fontId="46" fillId="0" borderId="9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45" fillId="0" borderId="9" xfId="0" applyFont="1" applyBorder="1"/>
    <xf numFmtId="0" fontId="29" fillId="0" borderId="0" xfId="7"/>
    <xf numFmtId="0" fontId="29" fillId="0" borderId="0" xfId="7"/>
    <xf numFmtId="0" fontId="29" fillId="0" borderId="0" xfId="7"/>
    <xf numFmtId="0" fontId="29" fillId="0" borderId="0" xfId="7"/>
    <xf numFmtId="0" fontId="29" fillId="0" borderId="0" xfId="7"/>
    <xf numFmtId="0" fontId="29" fillId="0" borderId="0" xfId="7"/>
    <xf numFmtId="0" fontId="0" fillId="0" borderId="0" xfId="0"/>
    <xf numFmtId="164" fontId="29" fillId="0" borderId="0" xfId="7" applyNumberFormat="1"/>
    <xf numFmtId="164" fontId="29" fillId="0" borderId="0" xfId="7" applyNumberFormat="1"/>
    <xf numFmtId="2" fontId="0" fillId="0" borderId="0" xfId="0" applyNumberFormat="1"/>
    <xf numFmtId="164" fontId="29" fillId="0" borderId="0" xfId="7" applyNumberFormat="1" applyAlignment="1">
      <alignment horizontal="center"/>
    </xf>
    <xf numFmtId="164" fontId="29" fillId="0" borderId="0" xfId="7" applyNumberFormat="1"/>
    <xf numFmtId="164" fontId="29" fillId="0" borderId="0" xfId="7" applyNumberFormat="1" applyAlignment="1">
      <alignment horizontal="center"/>
    </xf>
    <xf numFmtId="164" fontId="29" fillId="0" borderId="0" xfId="7" applyNumberFormat="1" applyAlignment="1">
      <alignment horizontal="center"/>
    </xf>
    <xf numFmtId="164" fontId="29" fillId="0" borderId="0" xfId="7" applyNumberFormat="1" applyAlignment="1">
      <alignment horizontal="center"/>
    </xf>
    <xf numFmtId="164" fontId="29" fillId="0" borderId="0" xfId="7" applyNumberFormat="1" applyAlignment="1">
      <alignment horizontal="center"/>
    </xf>
    <xf numFmtId="164" fontId="29" fillId="0" borderId="0" xfId="7" applyNumberFormat="1" applyAlignment="1">
      <alignment horizontal="center"/>
    </xf>
    <xf numFmtId="164" fontId="29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6" fontId="29" fillId="0" borderId="0" xfId="7" applyNumberFormat="1"/>
    <xf numFmtId="166" fontId="29" fillId="0" borderId="0" xfId="7" applyNumberFormat="1"/>
    <xf numFmtId="164" fontId="29" fillId="0" borderId="0" xfId="7" applyNumberFormat="1" applyAlignment="1">
      <alignment horizontal="center"/>
    </xf>
    <xf numFmtId="164" fontId="29" fillId="0" borderId="0" xfId="7" applyNumberFormat="1" applyAlignment="1">
      <alignment horizontal="center"/>
    </xf>
    <xf numFmtId="164" fontId="29" fillId="0" borderId="0" xfId="7" applyNumberFormat="1"/>
    <xf numFmtId="0" fontId="29" fillId="0" borderId="0" xfId="7"/>
    <xf numFmtId="0" fontId="29" fillId="0" borderId="2" xfId="7" applyFont="1" applyBorder="1" applyAlignment="1">
      <alignment horizontal="left" vertical="center"/>
    </xf>
    <xf numFmtId="0" fontId="29" fillId="0" borderId="2" xfId="0" applyFont="1" applyBorder="1"/>
    <xf numFmtId="0" fontId="29" fillId="0" borderId="0" xfId="0" applyFont="1"/>
    <xf numFmtId="0" fontId="29" fillId="0" borderId="3" xfId="0" applyFont="1" applyBorder="1"/>
    <xf numFmtId="0" fontId="29" fillId="0" borderId="1" xfId="0" applyFont="1" applyBorder="1"/>
    <xf numFmtId="164" fontId="29" fillId="0" borderId="0" xfId="0" applyNumberFormat="1" applyFont="1"/>
    <xf numFmtId="0" fontId="29" fillId="0" borderId="3" xfId="7" applyFont="1" applyBorder="1"/>
    <xf numFmtId="0" fontId="30" fillId="0" borderId="1" xfId="7" applyFont="1" applyBorder="1" applyAlignment="1">
      <alignment horizontal="right"/>
    </xf>
    <xf numFmtId="164" fontId="29" fillId="0" borderId="0" xfId="7" applyNumberFormat="1" applyFont="1" applyAlignment="1">
      <alignment horizontal="center"/>
    </xf>
    <xf numFmtId="0" fontId="29" fillId="0" borderId="0" xfId="7" applyFont="1"/>
    <xf numFmtId="164" fontId="29" fillId="0" borderId="0" xfId="7" applyNumberFormat="1" applyFont="1"/>
    <xf numFmtId="0" fontId="29" fillId="0" borderId="2" xfId="7" applyFont="1" applyBorder="1"/>
    <xf numFmtId="164" fontId="29" fillId="0" borderId="0" xfId="7" applyNumberFormat="1" applyFont="1" applyFill="1" applyAlignment="1">
      <alignment horizontal="center"/>
    </xf>
    <xf numFmtId="164" fontId="29" fillId="0" borderId="0" xfId="7" applyNumberFormat="1" applyFont="1" applyBorder="1"/>
    <xf numFmtId="0" fontId="29" fillId="0" borderId="0" xfId="7" applyFont="1" applyBorder="1"/>
    <xf numFmtId="167" fontId="31" fillId="0" borderId="0" xfId="8" applyNumberFormat="1" applyFont="1"/>
    <xf numFmtId="0" fontId="38" fillId="0" borderId="0" xfId="15" applyFont="1" applyFill="1" applyAlignment="1">
      <alignment vertical="center"/>
    </xf>
    <xf numFmtId="0" fontId="39" fillId="0" borderId="0" xfId="15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51" fillId="0" borderId="0" xfId="0" applyFont="1"/>
    <xf numFmtId="0" fontId="29" fillId="0" borderId="0" xfId="7"/>
    <xf numFmtId="165" fontId="31" fillId="0" borderId="0" xfId="8" applyNumberFormat="1" applyFont="1"/>
    <xf numFmtId="0" fontId="31" fillId="0" borderId="0" xfId="8" applyFont="1"/>
    <xf numFmtId="0" fontId="53" fillId="0" borderId="2" xfId="0" applyFont="1" applyBorder="1"/>
    <xf numFmtId="0" fontId="54" fillId="0" borderId="0" xfId="0" applyFont="1"/>
    <xf numFmtId="0" fontId="55" fillId="0" borderId="0" xfId="0" applyFont="1"/>
    <xf numFmtId="0" fontId="29" fillId="0" borderId="2" xfId="7" applyBorder="1" applyAlignment="1">
      <alignment horizontal="left" vertical="center"/>
    </xf>
    <xf numFmtId="0" fontId="57" fillId="0" borderId="0" xfId="0" applyFont="1"/>
    <xf numFmtId="0" fontId="50" fillId="0" borderId="1" xfId="31" applyFont="1" applyBorder="1" applyAlignment="1">
      <alignment horizontal="left"/>
    </xf>
    <xf numFmtId="0" fontId="29" fillId="0" borderId="0" xfId="8" applyFont="1" applyFill="1" applyAlignment="1">
      <alignment horizontal="center"/>
    </xf>
    <xf numFmtId="0" fontId="59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9" fillId="0" borderId="0" xfId="11" applyNumberFormat="1" applyFill="1"/>
    <xf numFmtId="164" fontId="29" fillId="0" borderId="13" xfId="7" applyNumberFormat="1" applyFont="1" applyBorder="1" applyAlignment="1">
      <alignment horizontal="center"/>
    </xf>
    <xf numFmtId="164" fontId="29" fillId="0" borderId="11" xfId="7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64" fontId="29" fillId="0" borderId="0" xfId="0" applyNumberFormat="1" applyFont="1" applyAlignment="1">
      <alignment horizontal="center"/>
    </xf>
    <xf numFmtId="164" fontId="30" fillId="0" borderId="0" xfId="7" applyNumberFormat="1" applyFont="1" applyAlignment="1">
      <alignment horizontal="center"/>
    </xf>
    <xf numFmtId="0" fontId="29" fillId="0" borderId="2" xfId="7" quotePrefix="1" applyFont="1" applyBorder="1"/>
    <xf numFmtId="164" fontId="30" fillId="0" borderId="0" xfId="7" applyNumberFormat="1" applyFont="1"/>
    <xf numFmtId="168" fontId="31" fillId="0" borderId="2" xfId="8" applyNumberFormat="1" applyFont="1" applyBorder="1"/>
    <xf numFmtId="0" fontId="31" fillId="0" borderId="2" xfId="8" applyFont="1" applyBorder="1"/>
    <xf numFmtId="0" fontId="51" fillId="0" borderId="2" xfId="0" applyFont="1" applyBorder="1"/>
    <xf numFmtId="164" fontId="29" fillId="6" borderId="0" xfId="7" applyNumberFormat="1" applyFont="1" applyFill="1" applyAlignment="1">
      <alignment horizontal="center"/>
    </xf>
    <xf numFmtId="0" fontId="29" fillId="0" borderId="7" xfId="8" applyBorder="1" applyAlignment="1">
      <alignment horizontal="center"/>
    </xf>
    <xf numFmtId="0" fontId="29" fillId="5" borderId="4" xfId="8" quotePrefix="1" applyNumberFormat="1" applyFill="1" applyBorder="1" applyAlignment="1">
      <alignment horizontal="left"/>
    </xf>
    <xf numFmtId="2" fontId="29" fillId="4" borderId="6" xfId="8" applyNumberFormat="1" applyFill="1" applyBorder="1" applyAlignment="1">
      <alignment horizontal="center"/>
    </xf>
    <xf numFmtId="0" fontId="44" fillId="0" borderId="4" xfId="7" applyFont="1" applyBorder="1" applyAlignment="1">
      <alignment horizontal="left" vertical="center"/>
    </xf>
    <xf numFmtId="0" fontId="30" fillId="0" borderId="0" xfId="7" applyFont="1" applyAlignment="1">
      <alignment horizontal="right"/>
    </xf>
    <xf numFmtId="0" fontId="29" fillId="5" borderId="4" xfId="8" applyFill="1" applyBorder="1" applyAlignment="1">
      <alignment horizontal="left"/>
    </xf>
    <xf numFmtId="0" fontId="29" fillId="5" borderId="6" xfId="8" applyFill="1" applyBorder="1" applyAlignment="1">
      <alignment horizontal="left"/>
    </xf>
    <xf numFmtId="0" fontId="29" fillId="5" borderId="10" xfId="8" applyFill="1" applyBorder="1" applyAlignment="1">
      <alignment horizontal="left"/>
    </xf>
    <xf numFmtId="0" fontId="29" fillId="5" borderId="4" xfId="8" applyNumberFormat="1" applyFill="1" applyBorder="1" applyAlignment="1">
      <alignment horizontal="left"/>
    </xf>
    <xf numFmtId="0" fontId="29" fillId="0" borderId="14" xfId="8" applyBorder="1" applyAlignment="1">
      <alignment horizontal="center"/>
    </xf>
    <xf numFmtId="0" fontId="29" fillId="0" borderId="5" xfId="8" applyBorder="1" applyAlignment="1">
      <alignment horizontal="center"/>
    </xf>
    <xf numFmtId="164" fontId="29" fillId="0" borderId="0" xfId="0" applyNumberFormat="1" applyFont="1" applyBorder="1"/>
    <xf numFmtId="0" fontId="0" fillId="9" borderId="0" xfId="0" applyFill="1"/>
    <xf numFmtId="164" fontId="30" fillId="0" borderId="0" xfId="0" applyNumberFormat="1" applyFont="1"/>
    <xf numFmtId="2" fontId="30" fillId="0" borderId="0" xfId="7" applyNumberFormat="1" applyFont="1" applyAlignment="1">
      <alignment horizontal="center"/>
    </xf>
    <xf numFmtId="0" fontId="8" fillId="6" borderId="0" xfId="108" applyFill="1"/>
    <xf numFmtId="167" fontId="8" fillId="6" borderId="0" xfId="108" applyNumberFormat="1" applyFill="1"/>
    <xf numFmtId="0" fontId="8" fillId="0" borderId="0" xfId="108"/>
    <xf numFmtId="0" fontId="56" fillId="6" borderId="0" xfId="108" applyFont="1" applyFill="1" applyAlignment="1">
      <alignment horizontal="center"/>
    </xf>
    <xf numFmtId="0" fontId="38" fillId="6" borderId="0" xfId="109" applyFont="1" applyFill="1" applyAlignment="1">
      <alignment vertical="center" wrapText="1"/>
    </xf>
    <xf numFmtId="2" fontId="8" fillId="6" borderId="12" xfId="108" applyNumberFormat="1" applyFill="1" applyBorder="1" applyAlignment="1">
      <alignment horizontal="center"/>
    </xf>
    <xf numFmtId="2" fontId="8" fillId="0" borderId="0" xfId="108" applyNumberFormat="1"/>
    <xf numFmtId="0" fontId="8" fillId="6" borderId="12" xfId="108" applyFill="1" applyBorder="1"/>
    <xf numFmtId="2" fontId="0" fillId="0" borderId="0" xfId="0" applyNumberFormat="1" applyAlignment="1">
      <alignment horizontal="center"/>
    </xf>
    <xf numFmtId="2" fontId="8" fillId="6" borderId="0" xfId="108" applyNumberFormat="1" applyFill="1"/>
    <xf numFmtId="0" fontId="8" fillId="0" borderId="4" xfId="110" applyBorder="1"/>
    <xf numFmtId="0" fontId="8" fillId="0" borderId="5" xfId="110" applyBorder="1"/>
    <xf numFmtId="0" fontId="41" fillId="6" borderId="4" xfId="110" applyFont="1" applyFill="1" applyBorder="1"/>
    <xf numFmtId="0" fontId="29" fillId="10" borderId="0" xfId="0" applyFont="1" applyFill="1"/>
    <xf numFmtId="0" fontId="0" fillId="10" borderId="0" xfId="0" applyFill="1"/>
    <xf numFmtId="2" fontId="7" fillId="6" borderId="12" xfId="108" applyNumberFormat="1" applyFont="1" applyFill="1" applyBorder="1" applyAlignment="1">
      <alignment horizontal="center"/>
    </xf>
    <xf numFmtId="0" fontId="29" fillId="10" borderId="4" xfId="8" quotePrefix="1" applyNumberFormat="1" applyFill="1" applyBorder="1" applyAlignment="1">
      <alignment horizontal="left"/>
    </xf>
    <xf numFmtId="164" fontId="50" fillId="0" borderId="1" xfId="31" applyNumberFormat="1" applyFont="1" applyBorder="1" applyAlignment="1">
      <alignment horizontal="center"/>
    </xf>
    <xf numFmtId="0" fontId="29" fillId="0" borderId="2" xfId="7" quotePrefix="1" applyFont="1" applyBorder="1" applyAlignment="1">
      <alignment horizontal="left" vertical="center" wrapText="1"/>
    </xf>
    <xf numFmtId="0" fontId="8" fillId="6" borderId="0" xfId="108" applyFill="1" applyBorder="1"/>
    <xf numFmtId="2" fontId="8" fillId="6" borderId="0" xfId="108" applyNumberFormat="1" applyFill="1" applyBorder="1" applyAlignment="1">
      <alignment horizontal="center"/>
    </xf>
    <xf numFmtId="2" fontId="8" fillId="0" borderId="0" xfId="108" applyNumberFormat="1" applyBorder="1" applyAlignment="1">
      <alignment horizontal="center"/>
    </xf>
    <xf numFmtId="0" fontId="8" fillId="6" borderId="2" xfId="108" applyFill="1" applyBorder="1"/>
    <xf numFmtId="0" fontId="8" fillId="6" borderId="2" xfId="108" quotePrefix="1" applyFill="1" applyBorder="1"/>
    <xf numFmtId="0" fontId="29" fillId="0" borderId="2" xfId="7" quotePrefix="1" applyFont="1" applyBorder="1" applyAlignment="1">
      <alignment horizontal="left" vertical="center"/>
    </xf>
    <xf numFmtId="2" fontId="8" fillId="6" borderId="0" xfId="108" applyNumberFormat="1" applyFill="1" applyAlignment="1">
      <alignment horizontal="center"/>
    </xf>
    <xf numFmtId="168" fontId="31" fillId="11" borderId="2" xfId="8" applyNumberFormat="1" applyFont="1" applyFill="1" applyBorder="1"/>
    <xf numFmtId="167" fontId="31" fillId="11" borderId="0" xfId="8" applyNumberFormat="1" applyFont="1" applyFill="1"/>
    <xf numFmtId="0" fontId="31" fillId="11" borderId="0" xfId="8" applyFont="1" applyFill="1"/>
    <xf numFmtId="2" fontId="8" fillId="12" borderId="0" xfId="108" applyNumberFormat="1" applyFill="1" applyBorder="1" applyAlignment="1">
      <alignment horizontal="center"/>
    </xf>
    <xf numFmtId="2" fontId="8" fillId="12" borderId="0" xfId="108" applyNumberFormat="1" applyFill="1" applyAlignment="1">
      <alignment horizontal="center"/>
    </xf>
    <xf numFmtId="0" fontId="29" fillId="9" borderId="4" xfId="8" applyFill="1" applyBorder="1" applyAlignment="1">
      <alignment horizontal="left"/>
    </xf>
    <xf numFmtId="0" fontId="29" fillId="9" borderId="6" xfId="8" applyFill="1" applyBorder="1" applyAlignment="1">
      <alignment horizontal="left"/>
    </xf>
    <xf numFmtId="0" fontId="29" fillId="9" borderId="4" xfId="8" quotePrefix="1" applyNumberFormat="1" applyFill="1" applyBorder="1" applyAlignment="1">
      <alignment horizontal="left"/>
    </xf>
    <xf numFmtId="2" fontId="29" fillId="9" borderId="6" xfId="8" applyNumberFormat="1" applyFill="1" applyBorder="1" applyAlignment="1">
      <alignment horizontal="center"/>
    </xf>
    <xf numFmtId="2" fontId="29" fillId="4" borderId="0" xfId="8" applyNumberFormat="1" applyFill="1" applyAlignment="1">
      <alignment horizontal="center"/>
    </xf>
    <xf numFmtId="2" fontId="29" fillId="9" borderId="0" xfId="8" applyNumberFormat="1" applyFill="1" applyAlignment="1">
      <alignment horizontal="center"/>
    </xf>
    <xf numFmtId="0" fontId="29" fillId="9" borderId="0" xfId="7" applyFill="1" applyAlignment="1">
      <alignment horizontal="center"/>
    </xf>
    <xf numFmtId="0" fontId="29" fillId="4" borderId="0" xfId="7" applyFill="1" applyAlignment="1">
      <alignment horizontal="center"/>
    </xf>
    <xf numFmtId="0" fontId="6" fillId="6" borderId="2" xfId="108" quotePrefix="1" applyFont="1" applyFill="1" applyBorder="1"/>
    <xf numFmtId="0" fontId="5" fillId="6" borderId="15" xfId="108" applyFont="1" applyFill="1" applyBorder="1"/>
    <xf numFmtId="0" fontId="5" fillId="6" borderId="2" xfId="108" applyFont="1" applyFill="1" applyBorder="1"/>
    <xf numFmtId="0" fontId="5" fillId="6" borderId="2" xfId="108" quotePrefix="1" applyFont="1" applyFill="1" applyBorder="1"/>
    <xf numFmtId="0" fontId="3" fillId="0" borderId="0" xfId="112"/>
    <xf numFmtId="0" fontId="3" fillId="6" borderId="0" xfId="112" applyFill="1"/>
    <xf numFmtId="2" fontId="3" fillId="0" borderId="0" xfId="112" applyNumberFormat="1" applyAlignment="1">
      <alignment horizontal="center"/>
    </xf>
    <xf numFmtId="2" fontId="3" fillId="4" borderId="0" xfId="112" applyNumberFormat="1" applyFill="1" applyAlignment="1">
      <alignment horizontal="center"/>
    </xf>
    <xf numFmtId="9" fontId="3" fillId="0" borderId="0" xfId="112" applyNumberFormat="1" applyAlignment="1">
      <alignment horizontal="center"/>
    </xf>
    <xf numFmtId="0" fontId="3" fillId="0" borderId="0" xfId="112" applyAlignment="1">
      <alignment horizontal="center"/>
    </xf>
    <xf numFmtId="1" fontId="3" fillId="0" borderId="0" xfId="112" applyNumberFormat="1" applyAlignment="1">
      <alignment horizontal="center"/>
    </xf>
    <xf numFmtId="21" fontId="3" fillId="0" borderId="0" xfId="112" applyNumberFormat="1"/>
    <xf numFmtId="0" fontId="2" fillId="0" borderId="0" xfId="112" applyFont="1" applyAlignment="1">
      <alignment horizontal="center" wrapText="1"/>
    </xf>
    <xf numFmtId="0" fontId="39" fillId="6" borderId="0" xfId="15" applyFont="1" applyFill="1" applyAlignment="1">
      <alignment horizontal="left" vertical="center" wrapText="1"/>
    </xf>
    <xf numFmtId="0" fontId="39" fillId="6" borderId="0" xfId="109" applyFont="1" applyFill="1" applyAlignment="1">
      <alignment horizontal="left" vertical="center" wrapText="1"/>
    </xf>
    <xf numFmtId="0" fontId="39" fillId="6" borderId="4" xfId="110" applyFont="1" applyFill="1" applyBorder="1" applyAlignment="1">
      <alignment horizontal="left" vertical="center" wrapText="1"/>
    </xf>
    <xf numFmtId="0" fontId="1" fillId="0" borderId="0" xfId="112" applyFont="1"/>
  </cellXfs>
  <cellStyles count="113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13 2 2 2" xfId="108" xr:uid="{5EE4A0FB-269A-4392-96C4-35B7F649F5CE}"/>
    <cellStyle name="Normal 14" xfId="111" xr:uid="{83C0285F-077A-477E-8B19-1DBC8FD3E975}"/>
    <cellStyle name="Normal 15" xfId="112" xr:uid="{243F75ED-7E2D-4E92-8A97-D2278C884919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13 2 2" xfId="109" xr:uid="{00C1538D-EF97-4418-944F-8E40A93DF327}"/>
    <cellStyle name="Normal 5 4 14" xfId="107" xr:uid="{E534C013-86F2-4B52-B1CD-83578C56254D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2 3 2" xfId="110" xr:uid="{48A52D49-861B-4288-BC1C-4EC77274AEA6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3299"/>
      <rgbColor rgb="00FFB400"/>
      <rgbColor rgb="00FF4B00"/>
      <rgbColor rgb="0065B800"/>
      <rgbColor rgb="0000B1EA"/>
      <rgbColor rgb="00007816"/>
      <rgbColor rgb="008139C6"/>
      <rgbColor rgb="005C5C5C"/>
      <rgbColor rgb="008099CC"/>
      <rgbColor rgb="00FFDA80"/>
      <rgbColor rgb="00FFA580"/>
      <rgbColor rgb="00B2DC80"/>
      <rgbColor rgb="0080D8F5"/>
      <rgbColor rgb="0080BC8B"/>
      <rgbColor rgb="00C09CE3"/>
      <rgbColor rgb="00B3B3B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3B3B3"/>
      <color rgb="FF003894"/>
      <color rgb="FFFF4B00"/>
      <color rgb="FFFFB400"/>
      <color rgb="FF65B800"/>
      <color rgb="FF98A1D0"/>
      <color rgb="FFFDDDA7"/>
      <color rgb="FFD9D9D9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847535808388"/>
          <c:y val="0.22223911954940592"/>
          <c:w val="0.79680328993899996"/>
          <c:h val="0.65075586496865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A'!$A$4</c:f>
              <c:strCache>
                <c:ptCount val="1"/>
                <c:pt idx="0">
                  <c:v>Baseline (left-hand scale)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A'!$B$2:$M$3</c:f>
              <c:multiLvlStrCache>
                <c:ptCount val="12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Q2</c:v>
                  </c:pt>
                  <c:pt idx="4">
                    <c:v>Q3</c:v>
                  </c:pt>
                  <c:pt idx="5">
                    <c:v>Q4</c:v>
                  </c:pt>
                  <c:pt idx="6">
                    <c:v>Q2</c:v>
                  </c:pt>
                  <c:pt idx="7">
                    <c:v>Q3</c:v>
                  </c:pt>
                  <c:pt idx="8">
                    <c:v>Q4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2025</c:v>
                  </c:pt>
                  <c:pt idx="3">
                    <c:v>2026</c:v>
                  </c:pt>
                  <c:pt idx="6">
                    <c:v>2027</c:v>
                  </c:pt>
                  <c:pt idx="9">
                    <c:v>LT</c:v>
                  </c:pt>
                </c:lvl>
              </c:multiLvlStrCache>
            </c:multiLvlStrRef>
          </c:cat>
          <c:val>
            <c:numRef>
              <c:f>'Chart A'!$B$4:$M$4</c:f>
              <c:numCache>
                <c:formatCode>0.00</c:formatCode>
                <c:ptCount val="12"/>
                <c:pt idx="0">
                  <c:v>8.4285714285714297E-2</c:v>
                </c:pt>
                <c:pt idx="1">
                  <c:v>-4.264705882352942E-2</c:v>
                </c:pt>
                <c:pt idx="2">
                  <c:v>-3.5526315789473684E-2</c:v>
                </c:pt>
                <c:pt idx="3">
                  <c:v>6.0000000000000019E-2</c:v>
                </c:pt>
                <c:pt idx="4">
                  <c:v>-3.3823529411764704E-2</c:v>
                </c:pt>
                <c:pt idx="5">
                  <c:v>-6.0526315789473692E-2</c:v>
                </c:pt>
                <c:pt idx="6">
                  <c:v>2E-3</c:v>
                </c:pt>
                <c:pt idx="7">
                  <c:v>-6.4516129032258047E-3</c:v>
                </c:pt>
                <c:pt idx="8">
                  <c:v>-1.3636363636363636E-2</c:v>
                </c:pt>
                <c:pt idx="9">
                  <c:v>2.4074074074074074E-2</c:v>
                </c:pt>
                <c:pt idx="10">
                  <c:v>1.9354838709677424E-2</c:v>
                </c:pt>
                <c:pt idx="11">
                  <c:v>2.0312500000000004E-2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C-4B2D-9595-C7FA5090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557872"/>
        <c:axId val="1724558832"/>
      </c:barChart>
      <c:barChart>
        <c:barDir val="col"/>
        <c:grouping val="clustered"/>
        <c:varyColors val="0"/>
        <c:ser>
          <c:idx val="1"/>
          <c:order val="1"/>
          <c:tx>
            <c:strRef>
              <c:f>'Chart A'!$A$5</c:f>
              <c:strCache>
                <c:ptCount val="1"/>
                <c:pt idx="0">
                  <c:v>Risk (right-hand scale)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A'!$B$2:$M$3</c:f>
              <c:multiLvlStrCache>
                <c:ptCount val="12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Q2</c:v>
                  </c:pt>
                  <c:pt idx="4">
                    <c:v>Q3</c:v>
                  </c:pt>
                  <c:pt idx="5">
                    <c:v>Q4</c:v>
                  </c:pt>
                  <c:pt idx="6">
                    <c:v>Q2</c:v>
                  </c:pt>
                  <c:pt idx="7">
                    <c:v>Q3</c:v>
                  </c:pt>
                  <c:pt idx="8">
                    <c:v>Q4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2025</c:v>
                  </c:pt>
                  <c:pt idx="3">
                    <c:v>2026</c:v>
                  </c:pt>
                  <c:pt idx="6">
                    <c:v>2027</c:v>
                  </c:pt>
                  <c:pt idx="9">
                    <c:v>LT</c:v>
                  </c:pt>
                </c:lvl>
              </c:multiLvlStrCache>
            </c:multiLvlStrRef>
          </c:cat>
          <c:val>
            <c:numRef>
              <c:f>'Chart A'!$B$5:$M$5</c:f>
              <c:numCache>
                <c:formatCode>General</c:formatCode>
                <c:ptCount val="12"/>
                <c:pt idx="0" formatCode="0%">
                  <c:v>0.55882352941176472</c:v>
                </c:pt>
                <c:pt idx="1">
                  <c:v>#N/A</c:v>
                </c:pt>
                <c:pt idx="2" formatCode="0%">
                  <c:v>-0.33333333333333331</c:v>
                </c:pt>
                <c:pt idx="3" formatCode="0%">
                  <c:v>0.45454545454545453</c:v>
                </c:pt>
                <c:pt idx="4">
                  <c:v>#N/A</c:v>
                </c:pt>
                <c:pt idx="5" formatCode="0%">
                  <c:v>-0.38235294117647056</c:v>
                </c:pt>
                <c:pt idx="6" formatCode="0%">
                  <c:v>0.21428571428571427</c:v>
                </c:pt>
                <c:pt idx="7">
                  <c:v>#N/A</c:v>
                </c:pt>
                <c:pt idx="8" formatCode="0%">
                  <c:v>-6.6666666666666666E-2</c:v>
                </c:pt>
                <c:pt idx="9" formatCode="0%">
                  <c:v>0.11538461538461539</c:v>
                </c:pt>
                <c:pt idx="10">
                  <c:v>#N/A</c:v>
                </c:pt>
                <c:pt idx="11" formatCode="0%">
                  <c:v>0.13793103448275862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C-4B2D-9595-C7FA5090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1724552112"/>
        <c:axId val="1724545392"/>
      </c:barChart>
      <c:catAx>
        <c:axId val="17245578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24558832"/>
        <c:crosses val="autoZero"/>
        <c:auto val="1"/>
        <c:lblAlgn val="ctr"/>
        <c:lblOffset val="100"/>
        <c:tickMarkSkip val="1"/>
        <c:noMultiLvlLbl val="0"/>
      </c:catAx>
      <c:valAx>
        <c:axId val="1724558832"/>
        <c:scaling>
          <c:orientation val="minMax"/>
          <c:max val="0.12000000000000001"/>
          <c:min val="-8.0000000000000016E-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24557872"/>
        <c:crosses val="autoZero"/>
        <c:crossBetween val="between"/>
      </c:valAx>
      <c:valAx>
        <c:axId val="1724545392"/>
        <c:scaling>
          <c:orientation val="minMax"/>
          <c:max val="0.60000000000000009"/>
          <c:min val="-0.4"/>
        </c:scaling>
        <c:delete val="0"/>
        <c:axPos val="r"/>
        <c:numFmt formatCode="0%" sourceLinked="1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24552112"/>
        <c:crosses val="max"/>
        <c:crossBetween val="between"/>
      </c:valAx>
      <c:catAx>
        <c:axId val="172455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4545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ysClr val="windowText" lastClr="000000"/>
              </a:solidFill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863509015503952"/>
          <c:w val="0.98602255673191086"/>
          <c:h val="0.87545850176425011"/>
        </c:manualLayout>
      </c:layout>
      <c:lineChart>
        <c:grouping val="standard"/>
        <c:varyColors val="0"/>
        <c:ser>
          <c:idx val="3"/>
          <c:order val="0"/>
          <c:tx>
            <c:strRef>
              <c:f>'Chart 6'!$J$4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17D-4B09-8491-7DFDCE5641E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BF12-44D9-A92A-40FFABFB02B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('Chart 6'!$K$3:$M$3,'Chart 6'!$O$3:$P$3)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6'!$K$4:$P$4</c15:sqref>
                  </c15:fullRef>
                </c:ext>
              </c:extLst>
              <c:f>('Chart 6'!$K$4:$M$4,'Chart 6'!$O$4:$P$4)</c:f>
              <c:numCache>
                <c:formatCode>0.0</c:formatCode>
                <c:ptCount val="5"/>
                <c:pt idx="0">
                  <c:v>1.1000000000000001</c:v>
                </c:pt>
                <c:pt idx="1">
                  <c:v>1.1000000000000001</c:v>
                </c:pt>
                <c:pt idx="2">
                  <c:v>1.4</c:v>
                </c:pt>
                <c:pt idx="3">
                  <c:v>#N/A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7D-4B09-8491-7DFDCE5641ED}"/>
            </c:ext>
          </c:extLst>
        </c:ser>
        <c:ser>
          <c:idx val="1"/>
          <c:order val="1"/>
          <c:tx>
            <c:strRef>
              <c:f>'Chart 6'!$J$5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517D-4B09-8491-7DFDCE5641E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2-BF12-44D9-A92A-40FFABFB02B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('Chart 6'!$K$3:$M$3,'Chart 6'!$O$3:$P$3)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6'!$K$5:$P$5</c15:sqref>
                  </c15:fullRef>
                </c:ext>
              </c:extLst>
              <c:f>('Chart 6'!$K$5:$M$5,'Chart 6'!$O$5:$P$5)</c:f>
              <c:numCache>
                <c:formatCode>0.0</c:formatCode>
                <c:ptCount val="5"/>
                <c:pt idx="0">
                  <c:v>1.2</c:v>
                </c:pt>
                <c:pt idx="1">
                  <c:v>1.1000000000000001</c:v>
                </c:pt>
                <c:pt idx="2">
                  <c:v>1.4</c:v>
                </c:pt>
                <c:pt idx="3">
                  <c:v>#N/A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D-4B09-8491-7DFDCE56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2250871818136059"/>
          <c:w val="0.98600223964165734"/>
          <c:h val="0.769780945800148"/>
        </c:manualLayout>
      </c:layout>
      <c:areaChart>
        <c:grouping val="standard"/>
        <c:varyColors val="0"/>
        <c:ser>
          <c:idx val="3"/>
          <c:order val="4"/>
          <c:tx>
            <c:strRef>
              <c:f>'Chart 7'!$A$11</c:f>
              <c:strCache>
                <c:ptCount val="1"/>
                <c:pt idx="0">
                  <c:v>SPF standard deviation range</c:v>
                </c:pt>
              </c:strCache>
            </c:strRef>
          </c:tx>
          <c:spPr>
            <a:solidFill>
              <a:srgbClr val="B3B3B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7'!$B$16:$F$16</c:f>
              <c:numCache>
                <c:formatCode>0.00</c:formatCode>
                <c:ptCount val="5"/>
                <c:pt idx="1">
                  <c:v>0.22586138999136252</c:v>
                </c:pt>
                <c:pt idx="2">
                  <c:v>0.2976117801077845</c:v>
                </c:pt>
                <c:pt idx="3">
                  <c:v>0.43400969533585398</c:v>
                </c:pt>
                <c:pt idx="4">
                  <c:v>0.45138761858466742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4-4274-B7B1-7D1629303CFD}"/>
            </c:ext>
          </c:extLst>
        </c:ser>
        <c:ser>
          <c:idx val="6"/>
          <c:order val="5"/>
          <c:tx>
            <c:strRef>
              <c:f>'Chart 7'!$A$11</c:f>
              <c:strCache>
                <c:ptCount val="1"/>
                <c:pt idx="0">
                  <c:v>SPF standard deviation range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7'!$B$17:$F$17</c:f>
              <c:numCache>
                <c:formatCode>0.00</c:formatCode>
                <c:ptCount val="5"/>
                <c:pt idx="1">
                  <c:v>-7.0000000000000007E-2</c:v>
                </c:pt>
                <c:pt idx="2">
                  <c:v>6.4916222160635931E-2</c:v>
                </c:pt>
                <c:pt idx="3">
                  <c:v>0.23977369628044345</c:v>
                </c:pt>
                <c:pt idx="4">
                  <c:v>0.28240132917512062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4-4274-B7B1-7D1629303CFD}"/>
            </c:ext>
          </c:extLst>
        </c:ser>
        <c:ser>
          <c:idx val="2"/>
          <c:order val="6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8139C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7'!$B$15:$F$15</c:f>
              <c:numCache>
                <c:formatCode>0.00</c:formatCode>
                <c:ptCount val="5"/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94-4274-B7B1-7D1629303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0"/>
          <c:order val="0"/>
          <c:tx>
            <c:strRef>
              <c:f>'Chart 7'!$A$4</c:f>
              <c:strCache>
                <c:ptCount val="1"/>
                <c:pt idx="0">
                  <c:v>Q3 2025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2025</c:v>
                </c:pt>
                <c:pt idx="1">
                  <c:v>Q3 2025</c:v>
                </c:pt>
                <c:pt idx="2">
                  <c:v>Q4 2025</c:v>
                </c:pt>
                <c:pt idx="3">
                  <c:v>Q1 2026</c:v>
                </c:pt>
                <c:pt idx="4">
                  <c:v>Q2 2026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-4.2031830857261761E-2</c:v>
                </c:pt>
                <c:pt idx="1">
                  <c:v>0.11564488597161104</c:v>
                </c:pt>
                <c:pt idx="2">
                  <c:v>0.21934095851025665</c:v>
                </c:pt>
                <c:pt idx="3">
                  <c:v>0.35324140591512182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94-4274-B7B1-7D1629303CFD}"/>
            </c:ext>
          </c:extLst>
        </c:ser>
        <c:ser>
          <c:idx val="1"/>
          <c:order val="1"/>
          <c:tx>
            <c:strRef>
              <c:f>'Chart 7'!$A$6</c:f>
              <c:strCache>
                <c:ptCount val="1"/>
                <c:pt idx="0">
                  <c:v>September 2025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2025</c:v>
                </c:pt>
                <c:pt idx="1">
                  <c:v>Q3 2025</c:v>
                </c:pt>
                <c:pt idx="2">
                  <c:v>Q4 2025</c:v>
                </c:pt>
                <c:pt idx="3">
                  <c:v>Q1 2026</c:v>
                </c:pt>
                <c:pt idx="4">
                  <c:v>Q2 2026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0.13073989541200001</c:v>
                </c:pt>
                <c:pt idx="1">
                  <c:v>-6.3487292730000002E-3</c:v>
                </c:pt>
                <c:pt idx="2">
                  <c:v>0.30642040879900001</c:v>
                </c:pt>
                <c:pt idx="3">
                  <c:v>0.32029415808099998</c:v>
                </c:pt>
                <c:pt idx="4">
                  <c:v>0.33924948633399998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94-4274-B7B1-7D1629303CFD}"/>
            </c:ext>
          </c:extLst>
        </c:ser>
        <c:ser>
          <c:idx val="5"/>
          <c:order val="2"/>
          <c:tx>
            <c:strRef>
              <c:f>'Chart 7'!$A$13</c:f>
              <c:strCache>
                <c:ptCount val="1"/>
                <c:pt idx="0">
                  <c:v>Q2 2025 GDP outcome</c:v>
                </c:pt>
              </c:strCache>
            </c:strRef>
          </c:tx>
          <c:spPr>
            <a:ln w="25400" cap="sq" cmpd="sng" algn="ctr">
              <a:solidFill>
                <a:srgbClr val="65B800"/>
              </a:solidFill>
              <a:prstDash val="solid"/>
              <a:miter lim="800000"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 cap="sq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0"/>
            <c:marker>
              <c:symbol val="diamond"/>
              <c:size val="4"/>
              <c:spPr>
                <a:solidFill>
                  <a:srgbClr val="65B800"/>
                </a:solidFill>
                <a:ln w="25400" cap="sq">
                  <a:solidFill>
                    <a:srgbClr val="65B800"/>
                  </a:solidFill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C94-4274-B7B1-7D1629303CFD}"/>
              </c:ext>
            </c:extLst>
          </c:dPt>
          <c:cat>
            <c:strRef>
              <c:f>'Chart 7'!$B$2:$F$2</c:f>
              <c:strCache>
                <c:ptCount val="5"/>
                <c:pt idx="0">
                  <c:v>Q2 2025</c:v>
                </c:pt>
                <c:pt idx="1">
                  <c:v>Q3 2025</c:v>
                </c:pt>
                <c:pt idx="2">
                  <c:v>Q4 2025</c:v>
                </c:pt>
                <c:pt idx="3">
                  <c:v>Q1 2026</c:v>
                </c:pt>
                <c:pt idx="4">
                  <c:v>Q2 2026</c:v>
                </c:pt>
              </c:strCache>
            </c:strRef>
          </c:cat>
          <c:val>
            <c:numRef>
              <c:f>'Chart 7'!$B$13:$F$13</c:f>
              <c:numCache>
                <c:formatCode>General</c:formatCode>
                <c:ptCount val="5"/>
                <c:pt idx="0" formatCode="0.00">
                  <c:v>0.11922809952469304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94-4274-B7B1-7D1629303CFD}"/>
            </c:ext>
          </c:extLst>
        </c:ser>
        <c:ser>
          <c:idx val="4"/>
          <c:order val="3"/>
          <c:tx>
            <c:strRef>
              <c:f>'Chart 7'!$A$3</c:f>
              <c:strCache>
                <c:ptCount val="1"/>
                <c:pt idx="0">
                  <c:v>Q4 2025 SPF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2025</c:v>
                </c:pt>
                <c:pt idx="1">
                  <c:v>Q3 2025</c:v>
                </c:pt>
                <c:pt idx="2">
                  <c:v>Q4 2025</c:v>
                </c:pt>
                <c:pt idx="3">
                  <c:v>Q1 2026</c:v>
                </c:pt>
                <c:pt idx="4">
                  <c:v>Q2 2026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1">
                  <c:v>7.9047979208637209E-2</c:v>
                </c:pt>
                <c:pt idx="2">
                  <c:v>0.18126400113421021</c:v>
                </c:pt>
                <c:pt idx="3">
                  <c:v>0.33689169580814871</c:v>
                </c:pt>
                <c:pt idx="4">
                  <c:v>0.36689447387989405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94-4274-B7B1-7D1629303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noFill/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5"/>
        </c:scaling>
        <c:delete val="0"/>
        <c:axPos val="l"/>
        <c:majorGridlines>
          <c:spPr>
            <a:ln w="3810" cap="flat" cmpd="sng" algn="ctr">
              <a:noFill/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5137864"/>
        <c:crosses val="autoZero"/>
        <c:crossBetween val="between"/>
        <c:majorUnit val="0.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589730036573742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8'!$N$4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8'!$N$5:$N$16</c:f>
              <c:numCache>
                <c:formatCode>0.0</c:formatCode>
                <c:ptCount val="12"/>
                <c:pt idx="0">
                  <c:v>1.33981541333333</c:v>
                </c:pt>
                <c:pt idx="1">
                  <c:v>2.1523827911111102</c:v>
                </c:pt>
                <c:pt idx="2">
                  <c:v>5.2469649622222203</c:v>
                </c:pt>
                <c:pt idx="3">
                  <c:v>12.521139438666699</c:v>
                </c:pt>
                <c:pt idx="4">
                  <c:v>33.499402647111097</c:v>
                </c:pt>
                <c:pt idx="5">
                  <c:v>29.572739110222201</c:v>
                </c:pt>
                <c:pt idx="6">
                  <c:v>9.4240243988888892</c:v>
                </c:pt>
                <c:pt idx="7">
                  <c:v>3.4950593837777801</c:v>
                </c:pt>
                <c:pt idx="8">
                  <c:v>1.29982896577778</c:v>
                </c:pt>
                <c:pt idx="9">
                  <c:v>0.71223013400000001</c:v>
                </c:pt>
                <c:pt idx="10">
                  <c:v>0.54368741533333298</c:v>
                </c:pt>
                <c:pt idx="11">
                  <c:v>0.19272533888888899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0-47C7-B19B-9BF9D7E57419}"/>
            </c:ext>
          </c:extLst>
        </c:ser>
        <c:ser>
          <c:idx val="1"/>
          <c:order val="1"/>
          <c:tx>
            <c:strRef>
              <c:f>'Chart 8'!$M$4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8'!$M$5:$M$16</c:f>
              <c:numCache>
                <c:formatCode>0.0</c:formatCode>
                <c:ptCount val="12"/>
                <c:pt idx="0">
                  <c:v>0.62389580209302298</c:v>
                </c:pt>
                <c:pt idx="1">
                  <c:v>0.75855009767441794</c:v>
                </c:pt>
                <c:pt idx="2">
                  <c:v>2.5342082323255801</c:v>
                </c:pt>
                <c:pt idx="3">
                  <c:v>8.6507312790697704</c:v>
                </c:pt>
                <c:pt idx="4">
                  <c:v>29.877098660465101</c:v>
                </c:pt>
                <c:pt idx="5">
                  <c:v>38.443797448139499</c:v>
                </c:pt>
                <c:pt idx="6">
                  <c:v>13.298719778837199</c:v>
                </c:pt>
                <c:pt idx="7">
                  <c:v>3.3561599520930199</c:v>
                </c:pt>
                <c:pt idx="8">
                  <c:v>1.34674446418605</c:v>
                </c:pt>
                <c:pt idx="9">
                  <c:v>0.60574471511627903</c:v>
                </c:pt>
                <c:pt idx="10">
                  <c:v>0.29347327465116302</c:v>
                </c:pt>
                <c:pt idx="11">
                  <c:v>0.21087629604651201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0-47C7-B19B-9BF9D7E57419}"/>
            </c:ext>
          </c:extLst>
        </c:ser>
        <c:ser>
          <c:idx val="2"/>
          <c:order val="2"/>
          <c:tx>
            <c:strRef>
              <c:f>'Chart 8'!$L$4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8'!$L$5:$L$16</c:f>
              <c:numCache>
                <c:formatCode>0.0</c:formatCode>
                <c:ptCount val="12"/>
                <c:pt idx="0">
                  <c:v>0.366858120434783</c:v>
                </c:pt>
                <c:pt idx="1">
                  <c:v>0.41153057391304398</c:v>
                </c:pt>
                <c:pt idx="2">
                  <c:v>1.2008197171739099</c:v>
                </c:pt>
                <c:pt idx="3">
                  <c:v>3.7773710434782601</c:v>
                </c:pt>
                <c:pt idx="4">
                  <c:v>19.239241241304398</c:v>
                </c:pt>
                <c:pt idx="5">
                  <c:v>52.441075591956498</c:v>
                </c:pt>
                <c:pt idx="6">
                  <c:v>17.030495654782602</c:v>
                </c:pt>
                <c:pt idx="7">
                  <c:v>3.0793271360869601</c:v>
                </c:pt>
                <c:pt idx="8">
                  <c:v>1.37447369347826</c:v>
                </c:pt>
                <c:pt idx="9">
                  <c:v>0.577045746956522</c:v>
                </c:pt>
                <c:pt idx="10">
                  <c:v>0.31728256086956502</c:v>
                </c:pt>
                <c:pt idx="11">
                  <c:v>0.18447891847826101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0-47C7-B19B-9BF9D7E5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8'!$N$20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8'!$N$21:$N$32</c:f>
              <c:numCache>
                <c:formatCode>0.0</c:formatCode>
                <c:ptCount val="12"/>
                <c:pt idx="0">
                  <c:v>1.51644280977778</c:v>
                </c:pt>
                <c:pt idx="1">
                  <c:v>2.1101030326666699</c:v>
                </c:pt>
                <c:pt idx="2">
                  <c:v>3.87665777555556</c:v>
                </c:pt>
                <c:pt idx="3">
                  <c:v>7.3171049353333304</c:v>
                </c:pt>
                <c:pt idx="4">
                  <c:v>17.274333398</c:v>
                </c:pt>
                <c:pt idx="5">
                  <c:v>32.424983378</c:v>
                </c:pt>
                <c:pt idx="6">
                  <c:v>22.7508473242222</c:v>
                </c:pt>
                <c:pt idx="7">
                  <c:v>7.5939450835555604</c:v>
                </c:pt>
                <c:pt idx="8">
                  <c:v>2.7517079280000001</c:v>
                </c:pt>
                <c:pt idx="9">
                  <c:v>1.18402959044444</c:v>
                </c:pt>
                <c:pt idx="10">
                  <c:v>0.63215136266666705</c:v>
                </c:pt>
                <c:pt idx="11">
                  <c:v>0.56769338244444401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6-4872-B781-1A657C3725D8}"/>
            </c:ext>
          </c:extLst>
        </c:ser>
        <c:ser>
          <c:idx val="1"/>
          <c:order val="1"/>
          <c:tx>
            <c:strRef>
              <c:f>'Chart 8'!$M$20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8'!$M$21:$M$32</c:f>
              <c:numCache>
                <c:formatCode>0.0</c:formatCode>
                <c:ptCount val="12"/>
                <c:pt idx="0">
                  <c:v>0.98623051255813998</c:v>
                </c:pt>
                <c:pt idx="1">
                  <c:v>1.63399961581395</c:v>
                </c:pt>
                <c:pt idx="2">
                  <c:v>3.4760492727907</c:v>
                </c:pt>
                <c:pt idx="3">
                  <c:v>8.6789268355813896</c:v>
                </c:pt>
                <c:pt idx="4">
                  <c:v>20.690666546976701</c:v>
                </c:pt>
                <c:pt idx="5">
                  <c:v>33.6699904655814</c:v>
                </c:pt>
                <c:pt idx="6">
                  <c:v>20.1084412969767</c:v>
                </c:pt>
                <c:pt idx="7">
                  <c:v>6.3598713909302296</c:v>
                </c:pt>
                <c:pt idx="8">
                  <c:v>2.17653297023256</c:v>
                </c:pt>
                <c:pt idx="9">
                  <c:v>1.0939824274418599</c:v>
                </c:pt>
                <c:pt idx="10">
                  <c:v>0.60009594139534905</c:v>
                </c:pt>
                <c:pt idx="11">
                  <c:v>0.52521272325581403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6-4872-B781-1A657C3725D8}"/>
            </c:ext>
          </c:extLst>
        </c:ser>
        <c:ser>
          <c:idx val="2"/>
          <c:order val="2"/>
          <c:tx>
            <c:strRef>
              <c:f>'Chart 8'!$L$20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8'!$L$21:$L$32</c:f>
              <c:numCache>
                <c:formatCode>0.0</c:formatCode>
                <c:ptCount val="12"/>
                <c:pt idx="0">
                  <c:v>0.98297047304347795</c:v>
                </c:pt>
                <c:pt idx="1">
                  <c:v>1.2647816295652199</c:v>
                </c:pt>
                <c:pt idx="2">
                  <c:v>3.0487836571739102</c:v>
                </c:pt>
                <c:pt idx="3">
                  <c:v>8.3742806386956499</c:v>
                </c:pt>
                <c:pt idx="4">
                  <c:v>21.225897101956502</c:v>
                </c:pt>
                <c:pt idx="5">
                  <c:v>36.8259774697826</c:v>
                </c:pt>
                <c:pt idx="6">
                  <c:v>19.074170820652199</c:v>
                </c:pt>
                <c:pt idx="7">
                  <c:v>5.0671206530434798</c:v>
                </c:pt>
                <c:pt idx="8">
                  <c:v>2.11276409913043</c:v>
                </c:pt>
                <c:pt idx="9">
                  <c:v>1.01472432869565</c:v>
                </c:pt>
                <c:pt idx="10">
                  <c:v>0.55954138217391303</c:v>
                </c:pt>
                <c:pt idx="11">
                  <c:v>0.44898774586956502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6-4872-B781-1A657C37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8'!$N$37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8'!$N$38:$N$49</c:f>
              <c:numCache>
                <c:formatCode>0.0</c:formatCode>
                <c:ptCount val="12"/>
                <c:pt idx="0">
                  <c:v>1.33599880885714</c:v>
                </c:pt>
                <c:pt idx="1">
                  <c:v>1.4706341202857101</c:v>
                </c:pt>
                <c:pt idx="2">
                  <c:v>2.6173247599999998</c:v>
                </c:pt>
                <c:pt idx="3">
                  <c:v>5.5366719165714304</c:v>
                </c:pt>
                <c:pt idx="4">
                  <c:v>14.086115703714301</c:v>
                </c:pt>
                <c:pt idx="5">
                  <c:v>27.9968652437143</c:v>
                </c:pt>
                <c:pt idx="6">
                  <c:v>26.9579691365714</c:v>
                </c:pt>
                <c:pt idx="7">
                  <c:v>11.515783199428601</c:v>
                </c:pt>
                <c:pt idx="8">
                  <c:v>4.5705187499999997</c:v>
                </c:pt>
                <c:pt idx="9">
                  <c:v>1.9624945225714301</c:v>
                </c:pt>
                <c:pt idx="10">
                  <c:v>0.94731057799999996</c:v>
                </c:pt>
                <c:pt idx="11">
                  <c:v>1.0023132608571399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2BB-B2D2-8BFE2BF3A07D}"/>
            </c:ext>
          </c:extLst>
        </c:ser>
        <c:ser>
          <c:idx val="0"/>
          <c:order val="1"/>
          <c:tx>
            <c:strRef>
              <c:f>'Chart 8'!$M$37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8'!$M$38:$M$49</c:f>
              <c:numCache>
                <c:formatCode>0.0</c:formatCode>
                <c:ptCount val="12"/>
                <c:pt idx="0">
                  <c:v>0.87742878942857105</c:v>
                </c:pt>
                <c:pt idx="1">
                  <c:v>1.1708885102857101</c:v>
                </c:pt>
                <c:pt idx="2">
                  <c:v>2.33580379542857</c:v>
                </c:pt>
                <c:pt idx="3">
                  <c:v>5.2777255674285701</c:v>
                </c:pt>
                <c:pt idx="4">
                  <c:v>13.772126637428601</c:v>
                </c:pt>
                <c:pt idx="5">
                  <c:v>29.158623338000002</c:v>
                </c:pt>
                <c:pt idx="6">
                  <c:v>27.740342079714299</c:v>
                </c:pt>
                <c:pt idx="7">
                  <c:v>11.780653437142901</c:v>
                </c:pt>
                <c:pt idx="8">
                  <c:v>4.5955776688571399</c:v>
                </c:pt>
                <c:pt idx="9">
                  <c:v>1.8099486574285699</c:v>
                </c:pt>
                <c:pt idx="10">
                  <c:v>0.95418537171428597</c:v>
                </c:pt>
                <c:pt idx="11">
                  <c:v>0.52669614742857096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5-42BB-B2D2-8BFE2BF3A07D}"/>
            </c:ext>
          </c:extLst>
        </c:ser>
        <c:ser>
          <c:idx val="1"/>
          <c:order val="2"/>
          <c:tx>
            <c:strRef>
              <c:f>'Chart 8'!$L$37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8'!$L$38:$L$49</c:f>
              <c:numCache>
                <c:formatCode>0.0</c:formatCode>
                <c:ptCount val="12"/>
                <c:pt idx="0">
                  <c:v>1.2069492361538501</c:v>
                </c:pt>
                <c:pt idx="1">
                  <c:v>1.1908882843589701</c:v>
                </c:pt>
                <c:pt idx="2">
                  <c:v>2.1365753015384601</c:v>
                </c:pt>
                <c:pt idx="3">
                  <c:v>4.8798626925641004</c:v>
                </c:pt>
                <c:pt idx="4">
                  <c:v>13.025528006410299</c:v>
                </c:pt>
                <c:pt idx="5">
                  <c:v>29.711624476153801</c:v>
                </c:pt>
                <c:pt idx="6">
                  <c:v>27.884960578461499</c:v>
                </c:pt>
                <c:pt idx="7">
                  <c:v>11.5041821</c:v>
                </c:pt>
                <c:pt idx="8">
                  <c:v>4.55781845641026</c:v>
                </c:pt>
                <c:pt idx="9">
                  <c:v>2.0513671069230801</c:v>
                </c:pt>
                <c:pt idx="10">
                  <c:v>1.01366513564103</c:v>
                </c:pt>
                <c:pt idx="11">
                  <c:v>0.83657862538461603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5-42BB-B2D2-8BFE2BF3A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223964165734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1.82282372787879</c:v>
                </c:pt>
                <c:pt idx="1">
                  <c:v>1.60520776818182</c:v>
                </c:pt>
                <c:pt idx="2">
                  <c:v>2.9895911830303001</c:v>
                </c:pt>
                <c:pt idx="3">
                  <c:v>6.0141596033333302</c:v>
                </c:pt>
                <c:pt idx="4">
                  <c:v>13.6048525948485</c:v>
                </c:pt>
                <c:pt idx="5">
                  <c:v>27.393003727272699</c:v>
                </c:pt>
                <c:pt idx="6">
                  <c:v>25.4830011739394</c:v>
                </c:pt>
                <c:pt idx="7">
                  <c:v>11.610589373636399</c:v>
                </c:pt>
                <c:pt idx="8">
                  <c:v>5.0431181324242402</c:v>
                </c:pt>
                <c:pt idx="9">
                  <c:v>2.1836168063636401</c:v>
                </c:pt>
                <c:pt idx="10">
                  <c:v>1.09917898878788</c:v>
                </c:pt>
                <c:pt idx="11">
                  <c:v>1.15085692090909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2-4D0F-8CC4-633A8B6AE439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1.5200045246875</c:v>
                </c:pt>
                <c:pt idx="1">
                  <c:v>1.43078516125</c:v>
                </c:pt>
                <c:pt idx="2">
                  <c:v>3.0916772643749999</c:v>
                </c:pt>
                <c:pt idx="3">
                  <c:v>6.3290050721875</c:v>
                </c:pt>
                <c:pt idx="4">
                  <c:v>15.8305455634375</c:v>
                </c:pt>
                <c:pt idx="5">
                  <c:v>29.73423690125</c:v>
                </c:pt>
                <c:pt idx="6">
                  <c:v>23.815505636874999</c:v>
                </c:pt>
                <c:pt idx="7">
                  <c:v>10.2744474184375</c:v>
                </c:pt>
                <c:pt idx="8">
                  <c:v>4.0927628834374996</c:v>
                </c:pt>
                <c:pt idx="9">
                  <c:v>1.7857305543749999</c:v>
                </c:pt>
                <c:pt idx="10">
                  <c:v>1.0244364856249999</c:v>
                </c:pt>
                <c:pt idx="11">
                  <c:v>1.07086253375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2-4D0F-8CC4-633A8B6AE439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1.5075227161764699</c:v>
                </c:pt>
                <c:pt idx="1">
                  <c:v>1.49517000764706</c:v>
                </c:pt>
                <c:pt idx="2">
                  <c:v>2.8932684855882398</c:v>
                </c:pt>
                <c:pt idx="3">
                  <c:v>6.7827212347058801</c:v>
                </c:pt>
                <c:pt idx="4">
                  <c:v>16.583320783823499</c:v>
                </c:pt>
                <c:pt idx="5">
                  <c:v>30.6763158188235</c:v>
                </c:pt>
                <c:pt idx="6">
                  <c:v>22.6785251923529</c:v>
                </c:pt>
                <c:pt idx="7">
                  <c:v>9.2474481867647107</c:v>
                </c:pt>
                <c:pt idx="8">
                  <c:v>3.9125990449999999</c:v>
                </c:pt>
                <c:pt idx="9">
                  <c:v>2.0330125432352899</c:v>
                </c:pt>
                <c:pt idx="10">
                  <c:v>1.0924653776470601</c:v>
                </c:pt>
                <c:pt idx="11">
                  <c:v>1.0976306085294101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E2-4D0F-8CC4-633A8B6AE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1441500960694"/>
          <c:w val="0.98608985950758099"/>
          <c:h val="0.87257495237918503"/>
        </c:manualLayout>
      </c:layout>
      <c:lineChart>
        <c:grouping val="standard"/>
        <c:varyColors val="0"/>
        <c:ser>
          <c:idx val="3"/>
          <c:order val="0"/>
          <c:tx>
            <c:strRef>
              <c:f>'Chart 10'!$J$4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A9D-421A-9423-96D8359A647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A9D-421A-9423-96D8359A647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10'!$K$3:$P$3</c15:sqref>
                  </c15:fullRef>
                </c:ext>
              </c:extLst>
              <c:f>('Chart 10'!$K$3:$M$3,'Chart 10'!$O$3:$P$3)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10'!$K$4:$P$4</c15:sqref>
                  </c15:fullRef>
                </c:ext>
              </c:extLst>
              <c:f>('Chart 10'!$K$4:$M$4,'Chart 10'!$O$4:$P$4)</c:f>
              <c:numCache>
                <c:formatCode>0.0</c:formatCode>
                <c:ptCount val="5"/>
                <c:pt idx="0">
                  <c:v>6.3</c:v>
                </c:pt>
                <c:pt idx="1">
                  <c:v>6.3</c:v>
                </c:pt>
                <c:pt idx="2">
                  <c:v>6.2</c:v>
                </c:pt>
                <c:pt idx="3">
                  <c:v>#N/A</c:v>
                </c:pt>
                <c:pt idx="4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9D-421A-9423-96D8359A6471}"/>
            </c:ext>
          </c:extLst>
        </c:ser>
        <c:ser>
          <c:idx val="1"/>
          <c:order val="1"/>
          <c:tx>
            <c:strRef>
              <c:f>'Chart 10'!$J$5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7A9D-421A-9423-96D8359A647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7A9D-421A-9423-96D8359A647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10'!$K$3:$P$3</c15:sqref>
                  </c15:fullRef>
                </c:ext>
              </c:extLst>
              <c:f>('Chart 10'!$K$3:$M$3,'Chart 10'!$O$3:$P$3)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10'!$K$5:$P$5</c15:sqref>
                  </c15:fullRef>
                </c:ext>
              </c:extLst>
              <c:f>('Chart 10'!$K$5:$M$5,'Chart 10'!$O$5:$P$5)</c:f>
              <c:numCache>
                <c:formatCode>0.0</c:formatCode>
                <c:ptCount val="5"/>
                <c:pt idx="0">
                  <c:v>6.3</c:v>
                </c:pt>
                <c:pt idx="1">
                  <c:v>6.3</c:v>
                </c:pt>
                <c:pt idx="2">
                  <c:v>6.2</c:v>
                </c:pt>
                <c:pt idx="3">
                  <c:v>#N/A</c:v>
                </c:pt>
                <c:pt idx="4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D-421A-9423-96D8359A6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.4"/>
          <c:min val="6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82576234535798"/>
          <c:w val="0.98600557132530542"/>
          <c:h val="0.82722265169757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11'!$M$2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11'!$M$3:$M$16</c:f>
              <c:numCache>
                <c:formatCode>0.0</c:formatCode>
                <c:ptCount val="14"/>
                <c:pt idx="0">
                  <c:v>0.17376810274999999</c:v>
                </c:pt>
                <c:pt idx="1">
                  <c:v>0.30207629474999997</c:v>
                </c:pt>
                <c:pt idx="2">
                  <c:v>0.76509448250000001</c:v>
                </c:pt>
                <c:pt idx="3">
                  <c:v>2.4283252647500002</c:v>
                </c:pt>
                <c:pt idx="4">
                  <c:v>14.109620913500001</c:v>
                </c:pt>
                <c:pt idx="5">
                  <c:v>42.176649136750001</c:v>
                </c:pt>
                <c:pt idx="6">
                  <c:v>27.203104518749999</c:v>
                </c:pt>
                <c:pt idx="7">
                  <c:v>8.0908054610000004</c:v>
                </c:pt>
                <c:pt idx="8">
                  <c:v>2.83134055275</c:v>
                </c:pt>
                <c:pt idx="9">
                  <c:v>0.83097032024999995</c:v>
                </c:pt>
                <c:pt idx="10">
                  <c:v>0.50415808875000001</c:v>
                </c:pt>
                <c:pt idx="11">
                  <c:v>0.29158960099999998</c:v>
                </c:pt>
                <c:pt idx="12">
                  <c:v>0.18962179525</c:v>
                </c:pt>
                <c:pt idx="13">
                  <c:v>0.10287546875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E-482F-86D2-E8AB23EFD2EB}"/>
            </c:ext>
          </c:extLst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11'!$L$3:$L$16</c:f>
              <c:numCache>
                <c:formatCode>0.0</c:formatCode>
                <c:ptCount val="14"/>
                <c:pt idx="0">
                  <c:v>0.181352627631579</c:v>
                </c:pt>
                <c:pt idx="1">
                  <c:v>0.36252290473684201</c:v>
                </c:pt>
                <c:pt idx="2">
                  <c:v>0.95737818552631604</c:v>
                </c:pt>
                <c:pt idx="3">
                  <c:v>1.95226164157895</c:v>
                </c:pt>
                <c:pt idx="4">
                  <c:v>12.4578607181579</c:v>
                </c:pt>
                <c:pt idx="5">
                  <c:v>52.500796041315802</c:v>
                </c:pt>
                <c:pt idx="6">
                  <c:v>22.865300374210499</c:v>
                </c:pt>
                <c:pt idx="7">
                  <c:v>5.3005847536842099</c:v>
                </c:pt>
                <c:pt idx="8">
                  <c:v>1.9033793273684201</c:v>
                </c:pt>
                <c:pt idx="9">
                  <c:v>0.61889989421052605</c:v>
                </c:pt>
                <c:pt idx="10">
                  <c:v>0.382645595263158</c:v>
                </c:pt>
                <c:pt idx="11">
                  <c:v>0.25354737710526298</c:v>
                </c:pt>
                <c:pt idx="12">
                  <c:v>0.13889678263157901</c:v>
                </c:pt>
                <c:pt idx="13">
                  <c:v>0.12457377657894739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E-482F-86D2-E8AB23EFD2EB}"/>
            </c:ext>
          </c:extLst>
        </c:ser>
        <c:ser>
          <c:idx val="2"/>
          <c:order val="2"/>
          <c:tx>
            <c:strRef>
              <c:f>'Chart 11'!$K$2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11'!$K$3:$K$16</c:f>
              <c:numCache>
                <c:formatCode>0.0</c:formatCode>
                <c:ptCount val="14"/>
                <c:pt idx="0">
                  <c:v>0.209664086666667</c:v>
                </c:pt>
                <c:pt idx="1">
                  <c:v>0.29616569153846201</c:v>
                </c:pt>
                <c:pt idx="2">
                  <c:v>0.67429384615384602</c:v>
                </c:pt>
                <c:pt idx="3">
                  <c:v>1.43484626025641</c:v>
                </c:pt>
                <c:pt idx="4">
                  <c:v>8.8859727599999996</c:v>
                </c:pt>
                <c:pt idx="5">
                  <c:v>67.243443059743598</c:v>
                </c:pt>
                <c:pt idx="6">
                  <c:v>16.787440052307701</c:v>
                </c:pt>
                <c:pt idx="7">
                  <c:v>2.2936109776923099</c:v>
                </c:pt>
                <c:pt idx="8">
                  <c:v>1.15171501179487</c:v>
                </c:pt>
                <c:pt idx="9">
                  <c:v>0.40606687076923098</c:v>
                </c:pt>
                <c:pt idx="10">
                  <c:v>0.25815259641025601</c:v>
                </c:pt>
                <c:pt idx="11">
                  <c:v>0.16844025897435899</c:v>
                </c:pt>
                <c:pt idx="12">
                  <c:v>9.1162627179487199E-2</c:v>
                </c:pt>
                <c:pt idx="13">
                  <c:v>9.9025900769230707E-2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AE-482F-86D2-E8AB23EFD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7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7364992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11'!$M$19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11'!$M$20:$M$33</c:f>
              <c:numCache>
                <c:formatCode>0.0</c:formatCode>
                <c:ptCount val="14"/>
                <c:pt idx="0">
                  <c:v>0.24545742717948699</c:v>
                </c:pt>
                <c:pt idx="1">
                  <c:v>0.46512118923076901</c:v>
                </c:pt>
                <c:pt idx="2">
                  <c:v>1.3063104664102601</c:v>
                </c:pt>
                <c:pt idx="3">
                  <c:v>4.4874446320512797</c:v>
                </c:pt>
                <c:pt idx="4">
                  <c:v>15.9232130417949</c:v>
                </c:pt>
                <c:pt idx="5">
                  <c:v>35.890167285384599</c:v>
                </c:pt>
                <c:pt idx="6">
                  <c:v>24.398559804871802</c:v>
                </c:pt>
                <c:pt idx="7">
                  <c:v>9.2162901253846101</c:v>
                </c:pt>
                <c:pt idx="8">
                  <c:v>4.7461678728205099</c:v>
                </c:pt>
                <c:pt idx="9">
                  <c:v>1.8237887694871799</c:v>
                </c:pt>
                <c:pt idx="10">
                  <c:v>0.75639401410256402</c:v>
                </c:pt>
                <c:pt idx="11">
                  <c:v>0.40561389025640998</c:v>
                </c:pt>
                <c:pt idx="12">
                  <c:v>0.230852216923077</c:v>
                </c:pt>
                <c:pt idx="13">
                  <c:v>0.1046192641025641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8-4A1A-91E2-77BA829CFA36}"/>
            </c:ext>
          </c:extLst>
        </c:ser>
        <c:ser>
          <c:idx val="1"/>
          <c:order val="1"/>
          <c:tx>
            <c:strRef>
              <c:f>'Chart 11'!$L$19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11'!$L$20:$L$33</c:f>
              <c:numCache>
                <c:formatCode>0.0</c:formatCode>
                <c:ptCount val="14"/>
                <c:pt idx="0">
                  <c:v>0.226881610526316</c:v>
                </c:pt>
                <c:pt idx="1">
                  <c:v>0.57817552447368403</c:v>
                </c:pt>
                <c:pt idx="2">
                  <c:v>1.6079731928947401</c:v>
                </c:pt>
                <c:pt idx="3">
                  <c:v>4.08186195842105</c:v>
                </c:pt>
                <c:pt idx="4">
                  <c:v>17.2119681084211</c:v>
                </c:pt>
                <c:pt idx="5">
                  <c:v>38.6852325060526</c:v>
                </c:pt>
                <c:pt idx="6">
                  <c:v>23.431729947631599</c:v>
                </c:pt>
                <c:pt idx="7">
                  <c:v>8.0516040810526306</c:v>
                </c:pt>
                <c:pt idx="8">
                  <c:v>3.73908281473684</c:v>
                </c:pt>
                <c:pt idx="9">
                  <c:v>1.27745365763158</c:v>
                </c:pt>
                <c:pt idx="10">
                  <c:v>0.543504971842105</c:v>
                </c:pt>
                <c:pt idx="11">
                  <c:v>0.299647226052632</c:v>
                </c:pt>
                <c:pt idx="12">
                  <c:v>0.15245727105263199</c:v>
                </c:pt>
                <c:pt idx="13">
                  <c:v>0.11242713078947371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8-4A1A-91E2-77BA829CFA36}"/>
            </c:ext>
          </c:extLst>
        </c:ser>
        <c:ser>
          <c:idx val="2"/>
          <c:order val="2"/>
          <c:tx>
            <c:strRef>
              <c:f>'Chart 11'!$K$19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11'!$K$20:$K$33</c:f>
              <c:numCache>
                <c:formatCode>0.0</c:formatCode>
                <c:ptCount val="14"/>
                <c:pt idx="0">
                  <c:v>0.23633117769230799</c:v>
                </c:pt>
                <c:pt idx="1">
                  <c:v>0.42015441358974398</c:v>
                </c:pt>
                <c:pt idx="2">
                  <c:v>1.1565549761538501</c:v>
                </c:pt>
                <c:pt idx="3">
                  <c:v>4.29993480128205</c:v>
                </c:pt>
                <c:pt idx="4">
                  <c:v>18.846755797179501</c:v>
                </c:pt>
                <c:pt idx="5">
                  <c:v>41.214205553846199</c:v>
                </c:pt>
                <c:pt idx="6">
                  <c:v>22.406336829743601</c:v>
                </c:pt>
                <c:pt idx="7">
                  <c:v>6.6720604120512803</c:v>
                </c:pt>
                <c:pt idx="8">
                  <c:v>2.6377787512820499</c:v>
                </c:pt>
                <c:pt idx="9">
                  <c:v>1.02850525923077</c:v>
                </c:pt>
                <c:pt idx="10">
                  <c:v>0.48921762128205099</c:v>
                </c:pt>
                <c:pt idx="11">
                  <c:v>0.30293757974358998</c:v>
                </c:pt>
                <c:pt idx="12">
                  <c:v>0.18106071358974399</c:v>
                </c:pt>
                <c:pt idx="13">
                  <c:v>0.10816611410256409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8-4A1A-91E2-77BA829CF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11'!$M$36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11'!$M$37:$M$50</c:f>
              <c:numCache>
                <c:formatCode>0.0</c:formatCode>
                <c:ptCount val="14"/>
                <c:pt idx="0">
                  <c:v>0.73885859499999995</c:v>
                </c:pt>
                <c:pt idx="1">
                  <c:v>1.1112551018750001</c:v>
                </c:pt>
                <c:pt idx="2">
                  <c:v>2.3744350634375002</c:v>
                </c:pt>
                <c:pt idx="3">
                  <c:v>7.7349614753124998</c:v>
                </c:pt>
                <c:pt idx="4">
                  <c:v>22.136508660937501</c:v>
                </c:pt>
                <c:pt idx="5">
                  <c:v>29.8147854465625</c:v>
                </c:pt>
                <c:pt idx="6">
                  <c:v>17.033876749687501</c:v>
                </c:pt>
                <c:pt idx="7">
                  <c:v>9.2671911531249993</c:v>
                </c:pt>
                <c:pt idx="8">
                  <c:v>4.7276880087500004</c:v>
                </c:pt>
                <c:pt idx="9">
                  <c:v>2.6131079343749999</c:v>
                </c:pt>
                <c:pt idx="10">
                  <c:v>1.283355853125</c:v>
                </c:pt>
                <c:pt idx="11">
                  <c:v>0.63033057531250003</c:v>
                </c:pt>
                <c:pt idx="12">
                  <c:v>0.31575946468749999</c:v>
                </c:pt>
                <c:pt idx="13">
                  <c:v>0.2178859178125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8-4880-9B2A-53D383C58DDD}"/>
            </c:ext>
          </c:extLst>
        </c:ser>
        <c:ser>
          <c:idx val="1"/>
          <c:order val="1"/>
          <c:tx>
            <c:strRef>
              <c:f>'Chart 11'!$L$36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11'!$L$37:$L$50</c:f>
              <c:numCache>
                <c:formatCode>0.0</c:formatCode>
                <c:ptCount val="14"/>
                <c:pt idx="0">
                  <c:v>0.7162310246875</c:v>
                </c:pt>
                <c:pt idx="1">
                  <c:v>1.2003345678124999</c:v>
                </c:pt>
                <c:pt idx="2">
                  <c:v>2.8597769899999999</c:v>
                </c:pt>
                <c:pt idx="3">
                  <c:v>6.8411871931250001</c:v>
                </c:pt>
                <c:pt idx="4">
                  <c:v>23.823613724062501</c:v>
                </c:pt>
                <c:pt idx="5">
                  <c:v>33.887878748749998</c:v>
                </c:pt>
                <c:pt idx="6">
                  <c:v>16.5303703878125</c:v>
                </c:pt>
                <c:pt idx="7">
                  <c:v>7.3708307084375004</c:v>
                </c:pt>
                <c:pt idx="8">
                  <c:v>3.3239001790625</c:v>
                </c:pt>
                <c:pt idx="9">
                  <c:v>1.8793907475</c:v>
                </c:pt>
                <c:pt idx="10">
                  <c:v>0.76075802531250003</c:v>
                </c:pt>
                <c:pt idx="11">
                  <c:v>0.40487815999999999</c:v>
                </c:pt>
                <c:pt idx="12">
                  <c:v>0.24327738531250001</c:v>
                </c:pt>
                <c:pt idx="13">
                  <c:v>0.1575721584375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8-4880-9B2A-53D383C58DDD}"/>
            </c:ext>
          </c:extLst>
        </c:ser>
        <c:ser>
          <c:idx val="2"/>
          <c:order val="2"/>
          <c:tx>
            <c:strRef>
              <c:f>'Chart 11'!$K$36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11'!$K$37:$K$50</c:f>
              <c:numCache>
                <c:formatCode>0.0</c:formatCode>
                <c:ptCount val="14"/>
                <c:pt idx="0">
                  <c:v>0.63531167499999996</c:v>
                </c:pt>
                <c:pt idx="1">
                  <c:v>1.0691079679411799</c:v>
                </c:pt>
                <c:pt idx="2">
                  <c:v>2.5285259191176501</c:v>
                </c:pt>
                <c:pt idx="3">
                  <c:v>7.0422909302941203</c:v>
                </c:pt>
                <c:pt idx="4">
                  <c:v>21.8933368226471</c:v>
                </c:pt>
                <c:pt idx="5">
                  <c:v>37.551548153235302</c:v>
                </c:pt>
                <c:pt idx="6">
                  <c:v>17.116535841470601</c:v>
                </c:pt>
                <c:pt idx="7">
                  <c:v>6.6028170135294104</c:v>
                </c:pt>
                <c:pt idx="8">
                  <c:v>2.7052044405882398</c:v>
                </c:pt>
                <c:pt idx="9">
                  <c:v>1.37389165205882</c:v>
                </c:pt>
                <c:pt idx="10">
                  <c:v>0.69549262235294096</c:v>
                </c:pt>
                <c:pt idx="11">
                  <c:v>0.398425037647059</c:v>
                </c:pt>
                <c:pt idx="12">
                  <c:v>0.262349330294118</c:v>
                </c:pt>
                <c:pt idx="13">
                  <c:v>0.1251625947058824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8-4880-9B2A-53D383C5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326208"/>
        <c:crosses val="autoZero"/>
        <c:crossBetween val="between"/>
      </c:valAx>
      <c:spPr>
        <a:noFill/>
        <a:ln>
          <a:solidFill>
            <a:srgbClr val="E5E5E5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977395267551186E-2"/>
          <c:y val="0.22265290793363984"/>
          <c:w val="0.78099500559120372"/>
          <c:h val="0.64945650045302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A'!$A$6</c:f>
              <c:strCache>
                <c:ptCount val="1"/>
                <c:pt idx="0">
                  <c:v>Real GDP baseline (lhs)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A'!$B$2:$M$3</c:f>
              <c:multiLvlStrCache>
                <c:ptCount val="12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Q2</c:v>
                  </c:pt>
                  <c:pt idx="4">
                    <c:v>Q3</c:v>
                  </c:pt>
                  <c:pt idx="5">
                    <c:v>Q4</c:v>
                  </c:pt>
                  <c:pt idx="6">
                    <c:v>Q2</c:v>
                  </c:pt>
                  <c:pt idx="7">
                    <c:v>Q3</c:v>
                  </c:pt>
                  <c:pt idx="8">
                    <c:v>Q4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2025</c:v>
                  </c:pt>
                  <c:pt idx="3">
                    <c:v>2026</c:v>
                  </c:pt>
                  <c:pt idx="6">
                    <c:v>2027</c:v>
                  </c:pt>
                  <c:pt idx="9">
                    <c:v>LT</c:v>
                  </c:pt>
                </c:lvl>
              </c:multiLvlStrCache>
            </c:multiLvlStrRef>
          </c:cat>
          <c:val>
            <c:numRef>
              <c:f>'Chart A'!$B$6:$M$6</c:f>
              <c:numCache>
                <c:formatCode>0.00</c:formatCode>
                <c:ptCount val="12"/>
                <c:pt idx="0">
                  <c:v>-0.1875</c:v>
                </c:pt>
                <c:pt idx="1">
                  <c:v>-0.16515151515151516</c:v>
                </c:pt>
                <c:pt idx="2">
                  <c:v>-0.12837837837837837</c:v>
                </c:pt>
                <c:pt idx="3">
                  <c:v>-0.18888888888888891</c:v>
                </c:pt>
                <c:pt idx="4">
                  <c:v>-0.18636363636363637</c:v>
                </c:pt>
                <c:pt idx="5">
                  <c:v>-0.15945945945945947</c:v>
                </c:pt>
                <c:pt idx="6">
                  <c:v>-7.166666666666667E-2</c:v>
                </c:pt>
                <c:pt idx="7">
                  <c:v>-6.0000000000000005E-2</c:v>
                </c:pt>
                <c:pt idx="8">
                  <c:v>-6.25E-2</c:v>
                </c:pt>
                <c:pt idx="9">
                  <c:v>-2.4074074074074074E-2</c:v>
                </c:pt>
                <c:pt idx="10">
                  <c:v>-0.05</c:v>
                </c:pt>
                <c:pt idx="11">
                  <c:v>-2.5000000000000001E-2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B-483C-8034-283294EF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557872"/>
        <c:axId val="1724558832"/>
      </c:barChart>
      <c:barChart>
        <c:barDir val="col"/>
        <c:grouping val="clustered"/>
        <c:varyColors val="0"/>
        <c:ser>
          <c:idx val="1"/>
          <c:order val="1"/>
          <c:tx>
            <c:strRef>
              <c:f>'Chart A'!$A$7</c:f>
              <c:strCache>
                <c:ptCount val="1"/>
                <c:pt idx="0">
                  <c:v>Real GDP risk (rhs)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'Chart A'!$B$2:$M$3</c:f>
              <c:multiLvlStrCache>
                <c:ptCount val="12"/>
                <c:lvl>
                  <c:pt idx="0">
                    <c:v>Q2</c:v>
                  </c:pt>
                  <c:pt idx="1">
                    <c:v>Q3</c:v>
                  </c:pt>
                  <c:pt idx="2">
                    <c:v>Q4</c:v>
                  </c:pt>
                  <c:pt idx="3">
                    <c:v>Q2</c:v>
                  </c:pt>
                  <c:pt idx="4">
                    <c:v>Q3</c:v>
                  </c:pt>
                  <c:pt idx="5">
                    <c:v>Q4</c:v>
                  </c:pt>
                  <c:pt idx="6">
                    <c:v>Q2</c:v>
                  </c:pt>
                  <c:pt idx="7">
                    <c:v>Q3</c:v>
                  </c:pt>
                  <c:pt idx="8">
                    <c:v>Q4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2025</c:v>
                  </c:pt>
                  <c:pt idx="3">
                    <c:v>2026</c:v>
                  </c:pt>
                  <c:pt idx="6">
                    <c:v>2027</c:v>
                  </c:pt>
                  <c:pt idx="9">
                    <c:v>LT</c:v>
                  </c:pt>
                </c:lvl>
              </c:multiLvlStrCache>
            </c:multiLvlStrRef>
          </c:cat>
          <c:val>
            <c:numRef>
              <c:f>'Chart A'!$B$7:$M$7</c:f>
              <c:numCache>
                <c:formatCode>General</c:formatCode>
                <c:ptCount val="12"/>
                <c:pt idx="0" formatCode="0%">
                  <c:v>-0.94117647058823528</c:v>
                </c:pt>
                <c:pt idx="1">
                  <c:v>#N/A</c:v>
                </c:pt>
                <c:pt idx="2" formatCode="0%">
                  <c:v>-0.63636363636363635</c:v>
                </c:pt>
                <c:pt idx="3" formatCode="0%">
                  <c:v>-0.90909090909090906</c:v>
                </c:pt>
                <c:pt idx="4">
                  <c:v>#N/A</c:v>
                </c:pt>
                <c:pt idx="5" formatCode="0%">
                  <c:v>-0.5757575757575758</c:v>
                </c:pt>
                <c:pt idx="6" formatCode="0%">
                  <c:v>-0.5357142857142857</c:v>
                </c:pt>
                <c:pt idx="7">
                  <c:v>#N/A</c:v>
                </c:pt>
                <c:pt idx="8" formatCode="0%">
                  <c:v>-0.27586206896551724</c:v>
                </c:pt>
                <c:pt idx="9" formatCode="0%">
                  <c:v>-0.36</c:v>
                </c:pt>
                <c:pt idx="10">
                  <c:v>#N/A</c:v>
                </c:pt>
                <c:pt idx="11" formatCode="0%">
                  <c:v>-0.17857142857142858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CB-483C-8034-283294EF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1724552112"/>
        <c:axId val="1724545392"/>
      </c:barChart>
      <c:catAx>
        <c:axId val="17245578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24558832"/>
        <c:crosses val="autoZero"/>
        <c:auto val="1"/>
        <c:lblAlgn val="ctr"/>
        <c:lblOffset val="100"/>
        <c:tickMarkSkip val="1"/>
        <c:noMultiLvlLbl val="0"/>
      </c:catAx>
      <c:valAx>
        <c:axId val="1724558832"/>
        <c:scaling>
          <c:orientation val="minMax"/>
          <c:max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24557872"/>
        <c:crosses val="autoZero"/>
        <c:crossBetween val="between"/>
      </c:valAx>
      <c:valAx>
        <c:axId val="1724545392"/>
        <c:scaling>
          <c:orientation val="minMax"/>
          <c:max val="0"/>
          <c:min val="-1"/>
        </c:scaling>
        <c:delete val="0"/>
        <c:axPos val="r"/>
        <c:numFmt formatCode="0%" sourceLinked="1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24552112"/>
        <c:crosses val="max"/>
        <c:crossBetween val="between"/>
      </c:valAx>
      <c:catAx>
        <c:axId val="172455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4545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ysClr val="windowText" lastClr="000000"/>
              </a:solidFill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3498957343004"/>
          <c:w val="0.98459660945904015"/>
          <c:h val="0.82773966922975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1.05832956</c:v>
                </c:pt>
                <c:pt idx="1">
                  <c:v>1.73470229548387</c:v>
                </c:pt>
                <c:pt idx="2">
                  <c:v>4.9123678651612899</c:v>
                </c:pt>
                <c:pt idx="3">
                  <c:v>9.5660125325806398</c:v>
                </c:pt>
                <c:pt idx="4">
                  <c:v>21.737531653548398</c:v>
                </c:pt>
                <c:pt idx="5">
                  <c:v>24.1560552203226</c:v>
                </c:pt>
                <c:pt idx="6">
                  <c:v>17.669780148709702</c:v>
                </c:pt>
                <c:pt idx="7">
                  <c:v>8.0032057167741897</c:v>
                </c:pt>
                <c:pt idx="8">
                  <c:v>4.7201043358064503</c:v>
                </c:pt>
                <c:pt idx="9">
                  <c:v>2.6126899629032301</c:v>
                </c:pt>
                <c:pt idx="10">
                  <c:v>1.6213609816129</c:v>
                </c:pt>
                <c:pt idx="11">
                  <c:v>0.85059152387096804</c:v>
                </c:pt>
                <c:pt idx="12">
                  <c:v>0.53454773612903195</c:v>
                </c:pt>
                <c:pt idx="13">
                  <c:v>0.82272046709677404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0-4FFD-B96A-98045F0E0244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1.2693265899999999</c:v>
                </c:pt>
                <c:pt idx="1">
                  <c:v>1.473632941</c:v>
                </c:pt>
                <c:pt idx="2">
                  <c:v>3.3895990579999999</c:v>
                </c:pt>
                <c:pt idx="3">
                  <c:v>8.4967102249999993</c:v>
                </c:pt>
                <c:pt idx="4">
                  <c:v>22.165436253999999</c:v>
                </c:pt>
                <c:pt idx="5">
                  <c:v>29.048458172</c:v>
                </c:pt>
                <c:pt idx="6">
                  <c:v>16.922616549000001</c:v>
                </c:pt>
                <c:pt idx="7">
                  <c:v>7.4149483250000001</c:v>
                </c:pt>
                <c:pt idx="8">
                  <c:v>4.03406634433333</c:v>
                </c:pt>
                <c:pt idx="9">
                  <c:v>2.3428636900000002</c:v>
                </c:pt>
                <c:pt idx="10">
                  <c:v>1.36122053833333</c:v>
                </c:pt>
                <c:pt idx="11">
                  <c:v>0.85446965333333302</c:v>
                </c:pt>
                <c:pt idx="12">
                  <c:v>0.52032417333333303</c:v>
                </c:pt>
                <c:pt idx="13">
                  <c:v>0.706327486666667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0-4FFD-B96A-98045F0E0244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1.2189200012903201</c:v>
                </c:pt>
                <c:pt idx="1">
                  <c:v>1.47843261032258</c:v>
                </c:pt>
                <c:pt idx="2">
                  <c:v>3.4829529119354801</c:v>
                </c:pt>
                <c:pt idx="3">
                  <c:v>8.8140372483871001</c:v>
                </c:pt>
                <c:pt idx="4">
                  <c:v>22.685163211290298</c:v>
                </c:pt>
                <c:pt idx="5">
                  <c:v>29.519448380967699</c:v>
                </c:pt>
                <c:pt idx="6">
                  <c:v>15.9099557709677</c:v>
                </c:pt>
                <c:pt idx="7">
                  <c:v>7.5553255570967703</c:v>
                </c:pt>
                <c:pt idx="8">
                  <c:v>4.29148709290323</c:v>
                </c:pt>
                <c:pt idx="9">
                  <c:v>2.3397586516128999</c:v>
                </c:pt>
                <c:pt idx="10">
                  <c:v>1.1468677899999999</c:v>
                </c:pt>
                <c:pt idx="11">
                  <c:v>0.66277974193548395</c:v>
                </c:pt>
                <c:pt idx="12">
                  <c:v>0.411030291612903</c:v>
                </c:pt>
                <c:pt idx="13">
                  <c:v>0.48384074161290341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40-4FFD-B96A-98045F0E0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904607074305293"/>
          <c:w val="0.97216260196816984"/>
          <c:h val="0.87500766568764388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13'!$U$3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A609-46A0-9EB9-9067CBC5AC4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8E4D-4CA9-9008-EE07407A3C1D}"/>
              </c:ext>
            </c:extLst>
          </c:dPt>
          <c:cat>
            <c:strRef>
              <c:f>'Chart 13'!$K$5:$K$13</c:f>
              <c:strCache>
                <c:ptCount val="9"/>
                <c:pt idx="0">
                  <c:v>Q4 2025</c:v>
                </c:pt>
                <c:pt idx="1">
                  <c:v>Q1 2026</c:v>
                </c:pt>
                <c:pt idx="2">
                  <c:v>Q2 2026</c:v>
                </c:pt>
                <c:pt idx="3">
                  <c:v>Q3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13'!$N$5:$N$13</c:f>
              <c:numCache>
                <c:formatCode>0.00</c:formatCode>
                <c:ptCount val="9"/>
                <c:pt idx="0">
                  <c:v>1.79957446808511</c:v>
                </c:pt>
                <c:pt idx="1">
                  <c:v>1.78617021276596</c:v>
                </c:pt>
                <c:pt idx="2">
                  <c:v>1.8014893617021299</c:v>
                </c:pt>
                <c:pt idx="3">
                  <c:v>#N/A</c:v>
                </c:pt>
                <c:pt idx="4">
                  <c:v>1.83622340425532</c:v>
                </c:pt>
                <c:pt idx="5">
                  <c:v>2.0264214473684201</c:v>
                </c:pt>
                <c:pt idx="8">
                  <c:v>2.2287878787878799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4D-4CA9-9008-EE07407A3C1D}"/>
            </c:ext>
          </c:extLst>
        </c:ser>
        <c:ser>
          <c:idx val="4"/>
          <c:order val="1"/>
          <c:tx>
            <c:strRef>
              <c:f>'Chart 13'!$T$3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7-A609-46A0-9EB9-9067CBC5AC4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8E4D-4CA9-9008-EE07407A3C1D}"/>
              </c:ext>
            </c:extLst>
          </c:dPt>
          <c:cat>
            <c:strRef>
              <c:f>'Chart 13'!$K$5:$K$13</c:f>
              <c:strCache>
                <c:ptCount val="9"/>
                <c:pt idx="0">
                  <c:v>Q4 2025</c:v>
                </c:pt>
                <c:pt idx="1">
                  <c:v>Q1 2026</c:v>
                </c:pt>
                <c:pt idx="2">
                  <c:v>Q2 2026</c:v>
                </c:pt>
                <c:pt idx="3">
                  <c:v>Q3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13'!$M$5:$M$13</c:f>
              <c:numCache>
                <c:formatCode>0.00</c:formatCode>
                <c:ptCount val="9"/>
                <c:pt idx="0">
                  <c:v>1.9566973269230801</c:v>
                </c:pt>
                <c:pt idx="1">
                  <c:v>1.9163461538461499</c:v>
                </c:pt>
                <c:pt idx="2">
                  <c:v>1.90182692307692</c:v>
                </c:pt>
                <c:pt idx="3">
                  <c:v>1.90673076923077</c:v>
                </c:pt>
                <c:pt idx="4">
                  <c:v>1.9113725490196101</c:v>
                </c:pt>
                <c:pt idx="5">
                  <c:v>2.0601301333333302</c:v>
                </c:pt>
                <c:pt idx="8">
                  <c:v>2.2479046388888899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E4D-4CA9-9008-EE07407A3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2.5"/>
          <c:min val="1.75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93328899876238"/>
          <c:y val="0.13927767478970871"/>
          <c:w val="0.85197411910464804"/>
          <c:h val="0.72975698353357799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13'!$U$3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741C-4D29-8C0A-AD4DC151DEB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6E99-4EC8-981D-0CB88D2CB32D}"/>
              </c:ext>
            </c:extLst>
          </c:dPt>
          <c:cat>
            <c:strRef>
              <c:f>'Chart 13'!$R$5:$R$13</c:f>
              <c:strCache>
                <c:ptCount val="9"/>
                <c:pt idx="0">
                  <c:v>Q4 2025</c:v>
                </c:pt>
                <c:pt idx="1">
                  <c:v>Q1 2026</c:v>
                </c:pt>
                <c:pt idx="2">
                  <c:v>Q2 2026</c:v>
                </c:pt>
                <c:pt idx="3">
                  <c:v>Q3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13'!$U$5:$U$13</c:f>
              <c:numCache>
                <c:formatCode>0.00</c:formatCode>
                <c:ptCount val="9"/>
                <c:pt idx="0">
                  <c:v>1.1562972952405399</c:v>
                </c:pt>
                <c:pt idx="1">
                  <c:v>1.1594294835972201</c:v>
                </c:pt>
                <c:pt idx="2">
                  <c:v>1.16275281878056</c:v>
                </c:pt>
                <c:pt idx="3">
                  <c:v>#N/A</c:v>
                </c:pt>
                <c:pt idx="4">
                  <c:v>1.16667299934865</c:v>
                </c:pt>
                <c:pt idx="5">
                  <c:v>1.1750723611093701</c:v>
                </c:pt>
                <c:pt idx="8">
                  <c:v>1.1859332076839999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99-4EC8-981D-0CB88D2CB32D}"/>
            </c:ext>
          </c:extLst>
        </c:ser>
        <c:ser>
          <c:idx val="4"/>
          <c:order val="1"/>
          <c:tx>
            <c:strRef>
              <c:f>'Chart 13'!$T$3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7-741C-4D29-8C0A-AD4DC151DEB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6E99-4EC8-981D-0CB88D2CB32D}"/>
              </c:ext>
            </c:extLst>
          </c:dPt>
          <c:cat>
            <c:strRef>
              <c:f>'Chart 13'!$R$5:$R$13</c:f>
              <c:strCache>
                <c:ptCount val="9"/>
                <c:pt idx="0">
                  <c:v>Q4 2025</c:v>
                </c:pt>
                <c:pt idx="1">
                  <c:v>Q1 2026</c:v>
                </c:pt>
                <c:pt idx="2">
                  <c:v>Q2 2026</c:v>
                </c:pt>
                <c:pt idx="3">
                  <c:v>Q3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13'!$T$5:$T$13</c:f>
              <c:numCache>
                <c:formatCode>0.00</c:formatCode>
                <c:ptCount val="9"/>
                <c:pt idx="0">
                  <c:v>1.1780719209666699</c:v>
                </c:pt>
                <c:pt idx="1">
                  <c:v>1.18552016095238</c:v>
                </c:pt>
                <c:pt idx="2">
                  <c:v>1.1899549699904799</c:v>
                </c:pt>
                <c:pt idx="3">
                  <c:v>1.19392171212619</c:v>
                </c:pt>
                <c:pt idx="4">
                  <c:v>1.191172567425</c:v>
                </c:pt>
                <c:pt idx="5">
                  <c:v>1.19559616611622</c:v>
                </c:pt>
                <c:pt idx="8">
                  <c:v>1.2029978811249999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E99-4EC8-981D-0CB88D2CB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21"/>
          <c:min val="1.15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784576"/>
        <c:crosses val="autoZero"/>
        <c:crossBetween val="between"/>
        <c:majorUnit val="1.0000000000000002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50909315085383"/>
          <c:y val="0.1389936075284943"/>
          <c:w val="0.86377227051353189"/>
          <c:h val="0.74366892246550687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13'!$N$15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5911-408B-A43C-BE70E79CF2A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FE95-494E-BD5B-5E91CAA99DEC}"/>
              </c:ext>
            </c:extLst>
          </c:dPt>
          <c:cat>
            <c:strRef>
              <c:f>'Chart 13'!$K$17:$K$25</c:f>
              <c:strCache>
                <c:ptCount val="9"/>
                <c:pt idx="0">
                  <c:v>Q4 2025</c:v>
                </c:pt>
                <c:pt idx="1">
                  <c:v>Q1 2026</c:v>
                </c:pt>
                <c:pt idx="2">
                  <c:v>Q2 2026</c:v>
                </c:pt>
                <c:pt idx="3">
                  <c:v>Q3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13'!$N$17:$N$25</c:f>
              <c:numCache>
                <c:formatCode>0.00</c:formatCode>
                <c:ptCount val="9"/>
                <c:pt idx="0">
                  <c:v>65.720429024235102</c:v>
                </c:pt>
                <c:pt idx="1">
                  <c:v>65.741788434741693</c:v>
                </c:pt>
                <c:pt idx="2">
                  <c:v>65.51215397675</c:v>
                </c:pt>
                <c:pt idx="3">
                  <c:v>#N/A</c:v>
                </c:pt>
                <c:pt idx="4">
                  <c:v>65.070406131811097</c:v>
                </c:pt>
                <c:pt idx="5">
                  <c:v>66.720811663672393</c:v>
                </c:pt>
                <c:pt idx="8" formatCode="General">
                  <c:v>68.251458333333304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95-494E-BD5B-5E91CAA99DEC}"/>
            </c:ext>
          </c:extLst>
        </c:ser>
        <c:ser>
          <c:idx val="4"/>
          <c:order val="1"/>
          <c:tx>
            <c:strRef>
              <c:f>'Chart 13'!$M$15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7-5911-408B-A43C-BE70E79CF2AE}"/>
              </c:ext>
            </c:extLst>
          </c:dPt>
          <c:dPt>
            <c:idx val="5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6-FE95-494E-BD5B-5E91CAA99DEC}"/>
              </c:ext>
            </c:extLst>
          </c:dPt>
          <c:cat>
            <c:strRef>
              <c:f>'Chart 13'!$K$17:$K$25</c:f>
              <c:strCache>
                <c:ptCount val="9"/>
                <c:pt idx="0">
                  <c:v>Q4 2025</c:v>
                </c:pt>
                <c:pt idx="1">
                  <c:v>Q1 2026</c:v>
                </c:pt>
                <c:pt idx="2">
                  <c:v>Q2 2026</c:v>
                </c:pt>
                <c:pt idx="3">
                  <c:v>Q3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13'!$M$17:$M$25</c:f>
              <c:numCache>
                <c:formatCode>0.00</c:formatCode>
                <c:ptCount val="9"/>
                <c:pt idx="0">
                  <c:v>65.617983491519993</c:v>
                </c:pt>
                <c:pt idx="1">
                  <c:v>64.759755851129299</c:v>
                </c:pt>
                <c:pt idx="2">
                  <c:v>64.440968711460997</c:v>
                </c:pt>
                <c:pt idx="3">
                  <c:v>64.1896224027805</c:v>
                </c:pt>
                <c:pt idx="4">
                  <c:v>64.383532327219001</c:v>
                </c:pt>
                <c:pt idx="5">
                  <c:v>66.360414502162897</c:v>
                </c:pt>
                <c:pt idx="8">
                  <c:v>68.082049999999995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E95-494E-BD5B-5E91CAA99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in val="6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370688"/>
        <c:crosses val="autoZero"/>
        <c:crossBetween val="between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98241256924446"/>
          <c:y val="0.13884527310558067"/>
          <c:w val="0.85968849903564171"/>
          <c:h val="0.73817061688500385"/>
        </c:manualLayout>
      </c:layout>
      <c:lineChart>
        <c:grouping val="standard"/>
        <c:varyColors val="0"/>
        <c:ser>
          <c:idx val="0"/>
          <c:order val="0"/>
          <c:tx>
            <c:strRef>
              <c:f>'Chart 13'!$U$15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9A-4349-8465-AB0972E2D4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9A-4349-8465-AB0972E2D4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551B-433B-9909-0AA5D3CE764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AF9A-4349-8465-AB0972E2D4B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AF9A-4349-8465-AB0972E2D4B6}"/>
              </c:ext>
            </c:extLst>
          </c:dPt>
          <c:cat>
            <c:strRef>
              <c:f>'Chart 13'!$S$18:$S$23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strCache>
            </c:strRef>
          </c:cat>
          <c:val>
            <c:numRef>
              <c:f>'Chart 13'!$U$18:$U$23</c:f>
              <c:numCache>
                <c:formatCode>0.00</c:formatCode>
                <c:ptCount val="6"/>
                <c:pt idx="0">
                  <c:v>3.3</c:v>
                </c:pt>
                <c:pt idx="1">
                  <c:v>2.8</c:v>
                </c:pt>
                <c:pt idx="2">
                  <c:v>2.8</c:v>
                </c:pt>
                <c:pt idx="5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9A-4349-8465-AB0972E2D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13'!$T$15</c:f>
              <c:strCache>
                <c:ptCount val="1"/>
                <c:pt idx="0">
                  <c:v>Q4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AF9A-4349-8465-AB0972E2D4B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AF9A-4349-8465-AB0972E2D4B6}"/>
              </c:ext>
            </c:extLst>
          </c:dPt>
          <c:cat>
            <c:strRef>
              <c:f>'Chart 13'!$R$18:$R$23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strCache>
            </c:strRef>
          </c:cat>
          <c:val>
            <c:numRef>
              <c:f>'Chart 13'!$T$18:$T$23</c:f>
              <c:numCache>
                <c:formatCode>0.00</c:formatCode>
                <c:ptCount val="6"/>
                <c:pt idx="0">
                  <c:v>3.5</c:v>
                </c:pt>
                <c:pt idx="1">
                  <c:v>2.9</c:v>
                </c:pt>
                <c:pt idx="2">
                  <c:v>2.8</c:v>
                </c:pt>
                <c:pt idx="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9A-4349-8465-AB0972E2D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3.6"/>
          <c:min val="2.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9584640"/>
        <c:crosses val="autoZero"/>
        <c:crossBetween val="between"/>
        <c:majorUnit val="0.1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5"/>
          <c:w val="0.98578445199622089"/>
          <c:h val="0.87635108723359934"/>
        </c:manualLayout>
      </c:layout>
      <c:lineChart>
        <c:grouping val="standard"/>
        <c:varyColors val="0"/>
        <c:ser>
          <c:idx val="2"/>
          <c:order val="0"/>
          <c:tx>
            <c:strRef>
              <c:f>'Chart 1'!$R$4</c:f>
              <c:strCache>
                <c:ptCount val="1"/>
                <c:pt idx="0">
                  <c:v>HICP Q3 2025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3F-436A-BC1A-8E7E9BF41B2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DC3F-436A-BC1A-8E7E9BF41B2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DC3F-436A-BC1A-8E7E9BF41B24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2</c:v>
                </c:pt>
                <c:pt idx="1">
                  <c:v>1.8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3F-436A-BC1A-8E7E9BF41B24}"/>
            </c:ext>
          </c:extLst>
        </c:ser>
        <c:ser>
          <c:idx val="0"/>
          <c:order val="1"/>
          <c:tx>
            <c:strRef>
              <c:f>'Chart 1'!$S$4</c:f>
              <c:strCache>
                <c:ptCount val="1"/>
                <c:pt idx="0">
                  <c:v>HICPX Q3 2025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star"/>
            <c:size val="5"/>
            <c:spPr>
              <a:noFill/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3F-436A-BC1A-8E7E9BF41B2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3F-436A-BC1A-8E7E9BF41B24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2.2999999999999998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3F-436A-BC1A-8E7E9BF41B24}"/>
            </c:ext>
          </c:extLst>
        </c:ser>
        <c:ser>
          <c:idx val="1"/>
          <c:order val="2"/>
          <c:tx>
            <c:strRef>
              <c:f>'Chart 1'!$R$5</c:f>
              <c:strCache>
                <c:ptCount val="1"/>
                <c:pt idx="0">
                  <c:v>HICP Q4 2025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DC3F-436A-BC1A-8E7E9BF41B2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DC3F-436A-BC1A-8E7E9BF41B24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2.1</c:v>
                </c:pt>
                <c:pt idx="1">
                  <c:v>1.8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C3F-436A-BC1A-8E7E9BF41B24}"/>
            </c:ext>
          </c:extLst>
        </c:ser>
        <c:ser>
          <c:idx val="3"/>
          <c:order val="3"/>
          <c:tx>
            <c:strRef>
              <c:f>'Chart 1'!$S$5</c:f>
              <c:strCache>
                <c:ptCount val="1"/>
                <c:pt idx="0">
                  <c:v>HICPX Q4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DC3F-436A-BC1A-8E7E9BF41B2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DC3F-436A-BC1A-8E7E9BF41B24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2.4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C3F-436A-BC1A-8E7E9BF4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2.4"/>
          <c:min val="1.70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562957911908097"/>
          <c:w val="0.9858881864341692"/>
          <c:h val="0.828461509311735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2'!$N$5:$N$17</c:f>
              <c:numCache>
                <c:formatCode>0.0</c:formatCode>
                <c:ptCount val="13"/>
                <c:pt idx="0">
                  <c:v>0.196490880217391</c:v>
                </c:pt>
                <c:pt idx="1">
                  <c:v>0.24470921065217399</c:v>
                </c:pt>
                <c:pt idx="2">
                  <c:v>0.53905820086956502</c:v>
                </c:pt>
                <c:pt idx="3">
                  <c:v>1.18916318913043</c:v>
                </c:pt>
                <c:pt idx="4">
                  <c:v>3.3760713282608701</c:v>
                </c:pt>
                <c:pt idx="5">
                  <c:v>13.1692494747826</c:v>
                </c:pt>
                <c:pt idx="6">
                  <c:v>36.096794132826098</c:v>
                </c:pt>
                <c:pt idx="7">
                  <c:v>30.7489033519565</c:v>
                </c:pt>
                <c:pt idx="8">
                  <c:v>8.91932613782609</c:v>
                </c:pt>
                <c:pt idx="9">
                  <c:v>3.2149745984782601</c:v>
                </c:pt>
                <c:pt idx="10">
                  <c:v>1.23948593804348</c:v>
                </c:pt>
                <c:pt idx="11">
                  <c:v>0.59130056652173901</c:v>
                </c:pt>
                <c:pt idx="12">
                  <c:v>0.47447299086956501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5-47E6-AC35-3BEFD38F367A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2'!$M$5:$M$17</c:f>
              <c:numCache>
                <c:formatCode>0.0</c:formatCode>
                <c:ptCount val="13"/>
                <c:pt idx="0">
                  <c:v>8.8181369318181796E-2</c:v>
                </c:pt>
                <c:pt idx="1">
                  <c:v>0.16548124272727299</c:v>
                </c:pt>
                <c:pt idx="2">
                  <c:v>0.48617887409090899</c:v>
                </c:pt>
                <c:pt idx="3">
                  <c:v>1.2243208561363601</c:v>
                </c:pt>
                <c:pt idx="4">
                  <c:v>3.2837626365909101</c:v>
                </c:pt>
                <c:pt idx="5">
                  <c:v>15.413528333863599</c:v>
                </c:pt>
                <c:pt idx="6">
                  <c:v>49.727559915909097</c:v>
                </c:pt>
                <c:pt idx="7">
                  <c:v>21.278885072954498</c:v>
                </c:pt>
                <c:pt idx="8">
                  <c:v>5.0338444754545497</c:v>
                </c:pt>
                <c:pt idx="9">
                  <c:v>1.9978959527272699</c:v>
                </c:pt>
                <c:pt idx="10">
                  <c:v>0.83952341113636397</c:v>
                </c:pt>
                <c:pt idx="11">
                  <c:v>0.31258041250000002</c:v>
                </c:pt>
                <c:pt idx="12">
                  <c:v>0.14825744727272699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5-47E6-AC35-3BEFD38F367A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2'!$L$5:$L$17</c:f>
              <c:numCache>
                <c:formatCode>0.0</c:formatCode>
                <c:ptCount val="13"/>
                <c:pt idx="0">
                  <c:v>0.107359817333333</c:v>
                </c:pt>
                <c:pt idx="1">
                  <c:v>0.16703673488888901</c:v>
                </c:pt>
                <c:pt idx="2">
                  <c:v>0.33305830822222199</c:v>
                </c:pt>
                <c:pt idx="3">
                  <c:v>0.87535981355555603</c:v>
                </c:pt>
                <c:pt idx="4">
                  <c:v>2.2484505426666699</c:v>
                </c:pt>
                <c:pt idx="5">
                  <c:v>9.2703368897777807</c:v>
                </c:pt>
                <c:pt idx="6">
                  <c:v>59.068064072666701</c:v>
                </c:pt>
                <c:pt idx="7">
                  <c:v>22.778767884444399</c:v>
                </c:pt>
                <c:pt idx="8">
                  <c:v>2.9536301644444398</c:v>
                </c:pt>
                <c:pt idx="9">
                  <c:v>1.1912914831111101</c:v>
                </c:pt>
                <c:pt idx="10">
                  <c:v>0.51199817622222199</c:v>
                </c:pt>
                <c:pt idx="11">
                  <c:v>0.31246499244444398</c:v>
                </c:pt>
                <c:pt idx="12">
                  <c:v>0.18218112022222199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7E6-AC35-3BEFD38F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7246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68538465580268E-2"/>
          <c:y val="8.3930231145203565E-2"/>
          <c:w val="0.95631535095291353"/>
          <c:h val="0.85031901338748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2'!$N$20:$N$32</c:f>
              <c:numCache>
                <c:formatCode>0.0</c:formatCode>
                <c:ptCount val="13"/>
                <c:pt idx="0">
                  <c:v>0.32870810652173899</c:v>
                </c:pt>
                <c:pt idx="1">
                  <c:v>0.50509681369565196</c:v>
                </c:pt>
                <c:pt idx="2">
                  <c:v>1.27036839913043</c:v>
                </c:pt>
                <c:pt idx="3">
                  <c:v>3.5664169828260901</c:v>
                </c:pt>
                <c:pt idx="4">
                  <c:v>8.4639477402173906</c:v>
                </c:pt>
                <c:pt idx="5">
                  <c:v>19.953057762173898</c:v>
                </c:pt>
                <c:pt idx="6">
                  <c:v>31.781683126956501</c:v>
                </c:pt>
                <c:pt idx="7">
                  <c:v>19.405613339130401</c:v>
                </c:pt>
                <c:pt idx="8">
                  <c:v>7.7694368008695696</c:v>
                </c:pt>
                <c:pt idx="9">
                  <c:v>3.75094077108696</c:v>
                </c:pt>
                <c:pt idx="10">
                  <c:v>1.7891840997826101</c:v>
                </c:pt>
                <c:pt idx="11">
                  <c:v>0.79497491478260895</c:v>
                </c:pt>
                <c:pt idx="12">
                  <c:v>0.62057114369565203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D-4757-AC09-C28824A81362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2'!$M$20:$M$32</c:f>
              <c:numCache>
                <c:formatCode>0.0</c:formatCode>
                <c:ptCount val="13"/>
                <c:pt idx="0">
                  <c:v>0.23428568045454501</c:v>
                </c:pt>
                <c:pt idx="1">
                  <c:v>0.48540124568181803</c:v>
                </c:pt>
                <c:pt idx="2">
                  <c:v>1.2974423961363599</c:v>
                </c:pt>
                <c:pt idx="3">
                  <c:v>3.5254073861363602</c:v>
                </c:pt>
                <c:pt idx="4">
                  <c:v>10.9153610222727</c:v>
                </c:pt>
                <c:pt idx="5">
                  <c:v>25.587490033181801</c:v>
                </c:pt>
                <c:pt idx="6">
                  <c:v>31.695462708636398</c:v>
                </c:pt>
                <c:pt idx="7">
                  <c:v>14.427716125</c:v>
                </c:pt>
                <c:pt idx="8">
                  <c:v>6.5035668972727301</c:v>
                </c:pt>
                <c:pt idx="9">
                  <c:v>3.0524019825000002</c:v>
                </c:pt>
                <c:pt idx="10">
                  <c:v>1.40517246704545</c:v>
                </c:pt>
                <c:pt idx="11">
                  <c:v>0.61580975250000003</c:v>
                </c:pt>
                <c:pt idx="12">
                  <c:v>0.25448230386363602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D-4757-AC09-C28824A81362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2'!$L$20:$L$32</c:f>
              <c:numCache>
                <c:formatCode>0.0</c:formatCode>
                <c:ptCount val="13"/>
                <c:pt idx="0">
                  <c:v>0.205650130444444</c:v>
                </c:pt>
                <c:pt idx="1">
                  <c:v>0.40406485044444401</c:v>
                </c:pt>
                <c:pt idx="2">
                  <c:v>1.1520701933333299</c:v>
                </c:pt>
                <c:pt idx="3">
                  <c:v>2.9322716628888901</c:v>
                </c:pt>
                <c:pt idx="4">
                  <c:v>8.8769621133333292</c:v>
                </c:pt>
                <c:pt idx="5">
                  <c:v>25.417458757999999</c:v>
                </c:pt>
                <c:pt idx="6">
                  <c:v>36.3657763077778</c:v>
                </c:pt>
                <c:pt idx="7">
                  <c:v>14.8141667713333</c:v>
                </c:pt>
                <c:pt idx="8">
                  <c:v>5.8816361033333404</c:v>
                </c:pt>
                <c:pt idx="9">
                  <c:v>2.2794915915555598</c:v>
                </c:pt>
                <c:pt idx="10">
                  <c:v>1.01937929977778</c:v>
                </c:pt>
                <c:pt idx="11">
                  <c:v>0.41216344799999999</c:v>
                </c:pt>
                <c:pt idx="12">
                  <c:v>0.23890877066666699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D-4757-AC09-C28824A81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91268161596664E-2"/>
          <c:y val="0.10266222970492871"/>
          <c:w val="0.95629254606947089"/>
          <c:h val="0.81698006790257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2'!$N$37:$N$49</c:f>
              <c:numCache>
                <c:formatCode>0.0</c:formatCode>
                <c:ptCount val="13"/>
                <c:pt idx="0">
                  <c:v>0.41652735837837801</c:v>
                </c:pt>
                <c:pt idx="1">
                  <c:v>0.65372790135135195</c:v>
                </c:pt>
                <c:pt idx="2">
                  <c:v>1.4364734424324299</c:v>
                </c:pt>
                <c:pt idx="3">
                  <c:v>3.2589062640540498</c:v>
                </c:pt>
                <c:pt idx="4">
                  <c:v>7.1846043051351396</c:v>
                </c:pt>
                <c:pt idx="5">
                  <c:v>17.851902378378401</c:v>
                </c:pt>
                <c:pt idx="6">
                  <c:v>32.602682600810802</c:v>
                </c:pt>
                <c:pt idx="7">
                  <c:v>20.124435466216202</c:v>
                </c:pt>
                <c:pt idx="8">
                  <c:v>8.4515841364864794</c:v>
                </c:pt>
                <c:pt idx="9">
                  <c:v>4.0809301635135098</c:v>
                </c:pt>
                <c:pt idx="10">
                  <c:v>2.1690840245945902</c:v>
                </c:pt>
                <c:pt idx="11">
                  <c:v>1.0046918389189201</c:v>
                </c:pt>
                <c:pt idx="12">
                  <c:v>0.76445011918918904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4-414D-830C-D89EEB299568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2'!$M$37:$M$49</c:f>
              <c:numCache>
                <c:formatCode>0.0</c:formatCode>
                <c:ptCount val="13"/>
                <c:pt idx="0">
                  <c:v>0.23877680194444401</c:v>
                </c:pt>
                <c:pt idx="1">
                  <c:v>0.67674577583333295</c:v>
                </c:pt>
                <c:pt idx="2">
                  <c:v>1.39043069722222</c:v>
                </c:pt>
                <c:pt idx="3">
                  <c:v>3.7429394630555599</c:v>
                </c:pt>
                <c:pt idx="4">
                  <c:v>7.9497312213888902</c:v>
                </c:pt>
                <c:pt idx="5">
                  <c:v>18.409279366666699</c:v>
                </c:pt>
                <c:pt idx="6">
                  <c:v>34.1608918522222</c:v>
                </c:pt>
                <c:pt idx="7">
                  <c:v>18.0435278097222</c:v>
                </c:pt>
                <c:pt idx="8">
                  <c:v>7.8977574172222198</c:v>
                </c:pt>
                <c:pt idx="9">
                  <c:v>3.9862941708333302</c:v>
                </c:pt>
                <c:pt idx="10">
                  <c:v>2.0536715091666702</c:v>
                </c:pt>
                <c:pt idx="11">
                  <c:v>0.97483429583333303</c:v>
                </c:pt>
                <c:pt idx="12">
                  <c:v>0.47511961916666701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4-414D-830C-D89EEB299568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2'!$L$37:$L$49</c:f>
              <c:numCache>
                <c:formatCode>0.0</c:formatCode>
                <c:ptCount val="13"/>
                <c:pt idx="0">
                  <c:v>0.43612403710526298</c:v>
                </c:pt>
                <c:pt idx="1">
                  <c:v>0.66064501026315803</c:v>
                </c:pt>
                <c:pt idx="2">
                  <c:v>1.1829675842105301</c:v>
                </c:pt>
                <c:pt idx="3">
                  <c:v>3.1184601294736898</c:v>
                </c:pt>
                <c:pt idx="4">
                  <c:v>7.24987670473684</c:v>
                </c:pt>
                <c:pt idx="5">
                  <c:v>18.158979958421</c:v>
                </c:pt>
                <c:pt idx="6">
                  <c:v>35.968813325526298</c:v>
                </c:pt>
                <c:pt idx="7">
                  <c:v>18.5473633902632</c:v>
                </c:pt>
                <c:pt idx="8">
                  <c:v>7.7212671742105297</c:v>
                </c:pt>
                <c:pt idx="9">
                  <c:v>3.6629405023684201</c:v>
                </c:pt>
                <c:pt idx="10">
                  <c:v>1.79560592236842</c:v>
                </c:pt>
                <c:pt idx="11">
                  <c:v>0.89198532868421099</c:v>
                </c:pt>
                <c:pt idx="12">
                  <c:v>0.60497093315789496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4-414D-830C-D89EEB29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7312367383171531"/>
          <c:w val="0.98600223964165734"/>
          <c:h val="0.82099397322710821"/>
        </c:manualLayout>
      </c:layout>
      <c:lineChart>
        <c:grouping val="standard"/>
        <c:varyColors val="0"/>
        <c:ser>
          <c:idx val="0"/>
          <c:order val="2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E-4043-A5D3-D13D76D1C7D6}"/>
            </c:ext>
          </c:extLst>
        </c:ser>
        <c:ser>
          <c:idx val="1"/>
          <c:order val="3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1.93344878048781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  <c:pt idx="98">
                  <c:v>2.0107694671428602</c:v>
                </c:pt>
                <c:pt idx="99">
                  <c:v>2.0231123432558098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0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1.82023255813953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1.8869516900693499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1.89535332014104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1.7925234092731399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1.71674865876085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  <c:pt idx="91">
                  <c:v>2.1383509196359598</c:v>
                </c:pt>
                <c:pt idx="92">
                  <c:v>2.0509780398522399</c:v>
                </c:pt>
                <c:pt idx="93">
                  <c:v>2.0735275208802699</c:v>
                </c:pt>
                <c:pt idx="94">
                  <c:v>2.0252473316615101</c:v>
                </c:pt>
                <c:pt idx="95">
                  <c:v>1.9927915234883999</c:v>
                </c:pt>
                <c:pt idx="96">
                  <c:v>1.98403245115039</c:v>
                </c:pt>
                <c:pt idx="97">
                  <c:v>2.0533529516850701</c:v>
                </c:pt>
                <c:pt idx="98">
                  <c:v>2.0264828288755501</c:v>
                </c:pt>
                <c:pt idx="99">
                  <c:v>2.0493695271736998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E-4043-A5D3-D13D76D1C7D6}"/>
            </c:ext>
          </c:extLst>
        </c:ser>
        <c:ser>
          <c:idx val="3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1.93344878048781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  <c:pt idx="98">
                  <c:v>2.0107694671428602</c:v>
                </c:pt>
                <c:pt idx="99">
                  <c:v>2.0231123432558098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6022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solidFill>
            <a:srgbClr val="E5E5E5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66698088299145"/>
          <c:w val="0.9860323183557993"/>
          <c:h val="0.827416531963705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2.3255813953488373</c:v>
                </c:pt>
                <c:pt idx="1">
                  <c:v>0</c:v>
                </c:pt>
                <c:pt idx="2">
                  <c:v>2.3255813953488373</c:v>
                </c:pt>
                <c:pt idx="3">
                  <c:v>2.3255813953488373</c:v>
                </c:pt>
                <c:pt idx="4">
                  <c:v>9.3023255813953494</c:v>
                </c:pt>
                <c:pt idx="5">
                  <c:v>53.488372093023251</c:v>
                </c:pt>
                <c:pt idx="6">
                  <c:v>16.279069767441861</c:v>
                </c:pt>
                <c:pt idx="7">
                  <c:v>4.6511627906976747</c:v>
                </c:pt>
                <c:pt idx="8">
                  <c:v>4.6511627906976747</c:v>
                </c:pt>
                <c:pt idx="9">
                  <c:v>0</c:v>
                </c:pt>
                <c:pt idx="10">
                  <c:v>4.6511627906976747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7D7-BFCF-038ADECB8AC8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2.3809523809523809</c:v>
                </c:pt>
                <c:pt idx="1">
                  <c:v>0</c:v>
                </c:pt>
                <c:pt idx="2">
                  <c:v>2.3809523809523809</c:v>
                </c:pt>
                <c:pt idx="3">
                  <c:v>4.7619047619047619</c:v>
                </c:pt>
                <c:pt idx="4">
                  <c:v>11.904761904761903</c:v>
                </c:pt>
                <c:pt idx="5">
                  <c:v>59.523809523809526</c:v>
                </c:pt>
                <c:pt idx="6">
                  <c:v>7.1428571428571423</c:v>
                </c:pt>
                <c:pt idx="7">
                  <c:v>4.7619047619047619</c:v>
                </c:pt>
                <c:pt idx="8">
                  <c:v>4.7619047619047619</c:v>
                </c:pt>
                <c:pt idx="9">
                  <c:v>0</c:v>
                </c:pt>
                <c:pt idx="10">
                  <c:v>2.3809523809523809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7D7-BFCF-038ADECB8AC8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4.6511627906976747</c:v>
                </c:pt>
                <c:pt idx="3">
                  <c:v>6.9767441860465116</c:v>
                </c:pt>
                <c:pt idx="4">
                  <c:v>6.9767441860465116</c:v>
                </c:pt>
                <c:pt idx="5">
                  <c:v>62.790697674418603</c:v>
                </c:pt>
                <c:pt idx="6">
                  <c:v>4.6511627906976747</c:v>
                </c:pt>
                <c:pt idx="7">
                  <c:v>4.6511627906976747</c:v>
                </c:pt>
                <c:pt idx="8">
                  <c:v>4.6511627906976747</c:v>
                </c:pt>
                <c:pt idx="9">
                  <c:v>2.3255813953488373</c:v>
                </c:pt>
                <c:pt idx="10">
                  <c:v>2.3255813953488373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7-47D7-BFCF-038ADECB8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  <c:max val="6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223964165734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5'!$N$4:$N$16</c:f>
              <c:numCache>
                <c:formatCode>0.0</c:formatCode>
                <c:ptCount val="13"/>
                <c:pt idx="0">
                  <c:v>0.54135049571428595</c:v>
                </c:pt>
                <c:pt idx="1">
                  <c:v>0.70865575085714305</c:v>
                </c:pt>
                <c:pt idx="2">
                  <c:v>1.63512648628571</c:v>
                </c:pt>
                <c:pt idx="3">
                  <c:v>3.2201726954285701</c:v>
                </c:pt>
                <c:pt idx="4">
                  <c:v>8.4559439248571397</c:v>
                </c:pt>
                <c:pt idx="5">
                  <c:v>17.557431588857099</c:v>
                </c:pt>
                <c:pt idx="6">
                  <c:v>31.2709994625714</c:v>
                </c:pt>
                <c:pt idx="7">
                  <c:v>19.9587262265714</c:v>
                </c:pt>
                <c:pt idx="8">
                  <c:v>8.5409815102857092</c:v>
                </c:pt>
                <c:pt idx="9">
                  <c:v>4.1729402908571398</c:v>
                </c:pt>
                <c:pt idx="10">
                  <c:v>2.0061087431428599</c:v>
                </c:pt>
                <c:pt idx="11">
                  <c:v>1.03126008685714</c:v>
                </c:pt>
                <c:pt idx="12">
                  <c:v>0.90030273657142901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2-4B00-86D4-C383EE9BE530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5'!$M$4:$M$16</c:f>
              <c:numCache>
                <c:formatCode>0.0</c:formatCode>
                <c:ptCount val="13"/>
                <c:pt idx="0">
                  <c:v>0.52344228500000001</c:v>
                </c:pt>
                <c:pt idx="1">
                  <c:v>0.71830106411764705</c:v>
                </c:pt>
                <c:pt idx="2">
                  <c:v>1.55138764647059</c:v>
                </c:pt>
                <c:pt idx="3">
                  <c:v>3.5559816908823501</c:v>
                </c:pt>
                <c:pt idx="4">
                  <c:v>8.3841499600000002</c:v>
                </c:pt>
                <c:pt idx="5">
                  <c:v>16.896247447058801</c:v>
                </c:pt>
                <c:pt idx="6">
                  <c:v>34.120463658823503</c:v>
                </c:pt>
                <c:pt idx="7">
                  <c:v>19.213905207058801</c:v>
                </c:pt>
                <c:pt idx="8">
                  <c:v>7.8033501197058799</c:v>
                </c:pt>
                <c:pt idx="9">
                  <c:v>3.6875938229411802</c:v>
                </c:pt>
                <c:pt idx="10">
                  <c:v>1.7695828485294101</c:v>
                </c:pt>
                <c:pt idx="11">
                  <c:v>1.0387177967647101</c:v>
                </c:pt>
                <c:pt idx="12">
                  <c:v>0.73687645176470595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2-4B00-86D4-C383EE9BE530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5'!$L$4:$L$16</c:f>
              <c:numCache>
                <c:formatCode>0.0</c:formatCode>
                <c:ptCount val="13"/>
                <c:pt idx="0">
                  <c:v>0.51380106199999998</c:v>
                </c:pt>
                <c:pt idx="1">
                  <c:v>0.72911678857142903</c:v>
                </c:pt>
                <c:pt idx="2">
                  <c:v>1.425903176</c:v>
                </c:pt>
                <c:pt idx="3">
                  <c:v>3.4019519431428602</c:v>
                </c:pt>
                <c:pt idx="4">
                  <c:v>8.1096543002857207</c:v>
                </c:pt>
                <c:pt idx="5">
                  <c:v>15.791662334</c:v>
                </c:pt>
                <c:pt idx="6">
                  <c:v>35.185234073428603</c:v>
                </c:pt>
                <c:pt idx="7">
                  <c:v>19.180534492857099</c:v>
                </c:pt>
                <c:pt idx="8">
                  <c:v>8.2239677862857103</c:v>
                </c:pt>
                <c:pt idx="9">
                  <c:v>3.6178299557142899</c:v>
                </c:pt>
                <c:pt idx="10">
                  <c:v>1.9203004848571401</c:v>
                </c:pt>
                <c:pt idx="11">
                  <c:v>1.03088087457143</c:v>
                </c:pt>
                <c:pt idx="12">
                  <c:v>0.86916272771428604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72-4B00-86D4-C383EE9BE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152400</xdr:rowOff>
    </xdr:from>
    <xdr:to>
      <xdr:col>7</xdr:col>
      <xdr:colOff>511809</xdr:colOff>
      <xdr:row>21</xdr:row>
      <xdr:rowOff>164286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5722DAB6-B1C5-4C50-0232-4FFDF91109B4}"/>
            </a:ext>
          </a:extLst>
        </xdr:cNvPr>
        <xdr:cNvGrpSpPr/>
      </xdr:nvGrpSpPr>
      <xdr:grpSpPr>
        <a:xfrm>
          <a:off x="238125" y="1866900"/>
          <a:ext cx="5312409" cy="2297886"/>
          <a:chOff x="1257300" y="2057400"/>
          <a:chExt cx="5312409" cy="2297886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DE5FC93E-D5E9-4DCC-B120-C868A8E8B31E}"/>
              </a:ext>
            </a:extLst>
          </xdr:cNvPr>
          <xdr:cNvGraphicFramePr>
            <a:graphicFrameLocks/>
          </xdr:cNvGraphicFramePr>
        </xdr:nvGraphicFramePr>
        <xdr:xfrm>
          <a:off x="1257300" y="2057400"/>
          <a:ext cx="2664460" cy="22978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E153692E-DFBA-4E5F-A577-0C8C05C76236}"/>
              </a:ext>
            </a:extLst>
          </xdr:cNvPr>
          <xdr:cNvGraphicFramePr>
            <a:graphicFrameLocks/>
          </xdr:cNvGraphicFramePr>
        </xdr:nvGraphicFramePr>
        <xdr:xfrm>
          <a:off x="3905249" y="2057400"/>
          <a:ext cx="2664460" cy="22978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0</xdr:rowOff>
    </xdr:from>
    <xdr:to>
      <xdr:col>8</xdr:col>
      <xdr:colOff>526415</xdr:colOff>
      <xdr:row>16</xdr:row>
      <xdr:rowOff>53975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6CAB957-F45E-42A4-9FD5-32266899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0.14959</cdr:y>
    </cdr:to>
    <cdr:grpSp>
      <cdr:nvGrpSpPr>
        <cdr:cNvPr id="89" name="Legend">
          <a:extLst xmlns:a="http://schemas.openxmlformats.org/drawingml/2006/main">
            <a:ext uri="{FF2B5EF4-FFF2-40B4-BE49-F238E27FC236}">
              <a16:creationId xmlns:a16="http://schemas.microsoft.com/office/drawing/2014/main" id="{2367B20C-CD72-4BAE-813A-C300D2751DDA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322965"/>
          <a:chOff x="0" y="0"/>
          <a:chExt cx="4333302" cy="322974"/>
        </a:xfrm>
      </cdr:grpSpPr>
      <cdr:grpSp>
        <cdr:nvGrpSpPr>
          <cdr:cNvPr id="90" name="Ltxb1">
            <a:extLst xmlns:a="http://schemas.openxmlformats.org/drawingml/2006/main">
              <a:ext uri="{FF2B5EF4-FFF2-40B4-BE49-F238E27FC236}">
                <a16:creationId xmlns:a16="http://schemas.microsoft.com/office/drawing/2014/main" id="{89006AF0-BCFA-4A1C-B719-81D3C04D6D0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7658"/>
            <a:chOff x="0" y="0"/>
            <a:chExt cx="4333302" cy="107658"/>
          </a:xfrm>
        </cdr:grpSpPr>
        <cdr:sp macro="" textlink="">
          <cdr:nvSpPr>
            <cdr:cNvPr id="9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ADA6C6F-0ABF-4319-A3FC-23E11F7AB74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9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F633DCC-309C-4D84-8527-F4BDF81418E8}"/>
                </a:ext>
              </a:extLst>
            </cdr:cNvPr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1" name="Ltxb2">
            <a:extLst xmlns:a="http://schemas.openxmlformats.org/drawingml/2006/main">
              <a:ext uri="{FF2B5EF4-FFF2-40B4-BE49-F238E27FC236}">
                <a16:creationId xmlns:a16="http://schemas.microsoft.com/office/drawing/2014/main" id="{B7AF5C04-C6A6-43B8-8E46-52507C4EC688}"/>
              </a:ext>
            </a:extLst>
          </cdr:cNvPr>
          <cdr:cNvGrpSpPr/>
        </cdr:nvGrpSpPr>
        <cdr:grpSpPr>
          <a:xfrm xmlns:a="http://schemas.openxmlformats.org/drawingml/2006/main">
            <a:off x="0" y="107658"/>
            <a:ext cx="4333302" cy="107658"/>
            <a:chOff x="0" y="107658"/>
            <a:chExt cx="4333302" cy="107658"/>
          </a:xfrm>
        </cdr:grpSpPr>
        <cdr:sp macro="" textlink="">
          <cdr:nvSpPr>
            <cdr:cNvPr id="9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D74B945-7762-46D2-B8BA-FA5A348B49F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7658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9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F7491E4-8387-40C4-9E27-CE4F7EB3EB13}"/>
                </a:ext>
              </a:extLst>
            </cdr:cNvPr>
            <cdr:cNvSpPr/>
          </cdr:nvSpPr>
          <cdr:spPr>
            <a:xfrm xmlns:a="http://schemas.openxmlformats.org/drawingml/2006/main">
              <a:off x="0" y="1394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2" name="Ltxb3">
            <a:extLst xmlns:a="http://schemas.openxmlformats.org/drawingml/2006/main">
              <a:ext uri="{FF2B5EF4-FFF2-40B4-BE49-F238E27FC236}">
                <a16:creationId xmlns:a16="http://schemas.microsoft.com/office/drawing/2014/main" id="{2FC9E3F0-DCCB-4F38-A26A-DFADAFC3E5D2}"/>
              </a:ext>
            </a:extLst>
          </cdr:cNvPr>
          <cdr:cNvGrpSpPr/>
        </cdr:nvGrpSpPr>
        <cdr:grpSpPr>
          <a:xfrm xmlns:a="http://schemas.openxmlformats.org/drawingml/2006/main">
            <a:off x="0" y="215316"/>
            <a:ext cx="4333302" cy="107658"/>
            <a:chOff x="0" y="215316"/>
            <a:chExt cx="4333302" cy="107658"/>
          </a:xfrm>
        </cdr:grpSpPr>
        <cdr:sp macro="" textlink="">
          <cdr:nvSpPr>
            <cdr:cNvPr id="9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94BDB43-1071-434C-AB52-E15C523E5B6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15316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9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5D6213E-7D0B-4607-BBB6-8E7D11641CA8}"/>
                </a:ext>
              </a:extLst>
            </cdr:cNvPr>
            <cdr:cNvSpPr/>
          </cdr:nvSpPr>
          <cdr:spPr>
            <a:xfrm xmlns:a="http://schemas.openxmlformats.org/drawingml/2006/main">
              <a:off x="0" y="247066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3" name="Ltxb4">
            <a:extLst xmlns:a="http://schemas.openxmlformats.org/drawingml/2006/main">
              <a:ext uri="{FF2B5EF4-FFF2-40B4-BE49-F238E27FC236}">
                <a16:creationId xmlns:a16="http://schemas.microsoft.com/office/drawing/2014/main" id="{D7138EF6-B1C1-4DC3-B5F8-8C861C0F7B0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3</xdr:row>
      <xdr:rowOff>85724</xdr:rowOff>
    </xdr:from>
    <xdr:to>
      <xdr:col>9</xdr:col>
      <xdr:colOff>31115</xdr:colOff>
      <xdr:row>16</xdr:row>
      <xdr:rowOff>130174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9BE3CC-5989-4FCD-808D-4F9466B17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0.03729</cdr:x>
      <cdr:y>0</cdr:y>
    </cdr:from>
    <cdr:to>
      <cdr:x>0.13012</cdr:x>
      <cdr:y>0.14218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2FEC4110-B625-A165-FA58-AFA245AF0DBF}"/>
            </a:ext>
          </a:extLst>
        </cdr:cNvPr>
        <cdr:cNvGrpSpPr/>
      </cdr:nvGrpSpPr>
      <cdr:grpSpPr>
        <a:xfrm xmlns:a="http://schemas.openxmlformats.org/drawingml/2006/main">
          <a:off x="169282" y="0"/>
          <a:ext cx="421413" cy="306967"/>
          <a:chOff x="0" y="0"/>
          <a:chExt cx="422017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6D15EE49-59E3-D78D-6ABA-98806C937A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62C5D18-163F-3C3D-4250-442594546A4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93002F0-60C2-E4FE-3CAA-AC10A262D4D8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FC320951-FC31-8286-7D09-82B4B8430096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8"/>
            <a:chOff x="0" y="101729"/>
            <a:chExt cx="422017" cy="101729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2F12770-287F-0413-E776-D5A5D2B0A46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7F843BC-3C70-FE33-47EA-4E38DC55D8F5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48B25CA5-E319-25D7-AD4A-F9E14928C7E8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C5DE782-A21E-B10E-D0EA-787F808C2AF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8B75DEC-9296-F603-1FC4-379B0CAF7538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3</xdr:row>
      <xdr:rowOff>0</xdr:rowOff>
    </xdr:from>
    <xdr:ext cx="4536440" cy="2159000"/>
    <xdr:graphicFrame macro="">
      <xdr:nvGraphicFramePr>
        <xdr:cNvPr id="4" name="Chart 18">
          <a:extLst>
            <a:ext uri="{FF2B5EF4-FFF2-40B4-BE49-F238E27FC236}">
              <a16:creationId xmlns:a16="http://schemas.microsoft.com/office/drawing/2014/main" id="{5499B135-C8FB-4CA4-B2D5-052527B35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0.14136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8A08E589-7D41-DA07-F8F1-40BB02D3D493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5196"/>
          <a:chOff x="0" y="0"/>
          <a:chExt cx="422017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00087DA8-EA9B-B94A-561A-CBAFE1971DA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1622E4-8B53-5B89-CA96-71A48C32DD0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B0A7463-3623-7B4A-1BA3-BEB470D1DB0B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C86BEC63-61EB-8F0A-59DA-0E372E90A8BF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C4C2780-CB5F-2566-9D28-F187CB55D70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4B37970-CAAA-9435-A774-5A9BADEE4016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A823B529-16CB-F063-5CC3-132C4E69CBC1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4FA9CAA-80E9-D337-A767-CAB7A09A462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D6838F7-A6BF-9404-E3F4-DA0897048140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142875</xdr:rowOff>
    </xdr:from>
    <xdr:to>
      <xdr:col>9</xdr:col>
      <xdr:colOff>2540</xdr:colOff>
      <xdr:row>15</xdr:row>
      <xdr:rowOff>101600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38FAC545-1F6F-426A-BF4F-ACCFA219E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0.13487</cdr:x>
      <cdr:y>0.09462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C4C71B5D-2336-DD2B-DC7C-13A807E2F478}"/>
            </a:ext>
          </a:extLst>
        </cdr:cNvPr>
        <cdr:cNvGrpSpPr/>
      </cdr:nvGrpSpPr>
      <cdr:grpSpPr>
        <a:xfrm xmlns:a="http://schemas.openxmlformats.org/drawingml/2006/main">
          <a:off x="190440" y="0"/>
          <a:ext cx="421390" cy="204285"/>
          <a:chOff x="0" y="0"/>
          <a:chExt cx="422017" cy="203458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AC09699C-7D91-D4C9-C144-61DB792BC29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F70D104-C05B-178E-7DE1-4EA37BC7B9B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85E0A81-9DEA-565D-12E4-E9C5D2B77B13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6EF02ED0-35D2-8F25-2A5D-97A3E02A0789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EA1BA05-35FD-7E98-418C-412DD3563DD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4DF609A-A340-0C55-3B61-62BA08B5BF5F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4</xdr:row>
      <xdr:rowOff>104774</xdr:rowOff>
    </xdr:from>
    <xdr:to>
      <xdr:col>16</xdr:col>
      <xdr:colOff>278765</xdr:colOff>
      <xdr:row>17</xdr:row>
      <xdr:rowOff>103004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306697-23C4-4C9B-A6FC-E6F1D3B05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absSizeAnchor xmlns:cdr="http://schemas.openxmlformats.org/drawingml/2006/chartDrawing">
    <cdr:from>
      <cdr:x>0.05878</cdr:x>
      <cdr:y>0</cdr:y>
    </cdr:from>
    <cdr:ext cx="4117402" cy="506230"/>
    <cdr:grpSp>
      <cdr:nvGrpSpPr>
        <cdr:cNvPr id="49" name="Legend">
          <a:extLst xmlns:a="http://schemas.openxmlformats.org/drawingml/2006/main">
            <a:ext uri="{FF2B5EF4-FFF2-40B4-BE49-F238E27FC236}">
              <a16:creationId xmlns:a16="http://schemas.microsoft.com/office/drawing/2014/main" id="{7BC81DAE-DB2E-21E2-D633-0ACAC12BEEF1}"/>
            </a:ext>
          </a:extLst>
        </cdr:cNvPr>
        <cdr:cNvGrpSpPr/>
      </cdr:nvGrpSpPr>
      <cdr:grpSpPr>
        <a:xfrm xmlns:a="http://schemas.openxmlformats.org/drawingml/2006/main">
          <a:off x="266638" y="0"/>
          <a:ext cx="4117402" cy="506230"/>
          <a:chOff x="50800" y="50800"/>
          <a:chExt cx="4117402" cy="506230"/>
        </a:xfrm>
      </cdr:grpSpPr>
      <cdr:grpSp>
        <cdr:nvGrpSpPr>
          <cdr:cNvPr id="34" name="Ltxb1">
            <a:extLst xmlns:a="http://schemas.openxmlformats.org/drawingml/2006/main">
              <a:ext uri="{FF2B5EF4-FFF2-40B4-BE49-F238E27FC236}">
                <a16:creationId xmlns:a16="http://schemas.microsoft.com/office/drawing/2014/main" id="{9B4BC8E2-43A5-D2F2-F95E-DC9BA28AA75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17401" cy="101246"/>
            <a:chOff x="50800" y="50800"/>
            <a:chExt cx="4117401" cy="101246"/>
          </a:xfrm>
        </cdr:grpSpPr>
        <cdr:sp macro="" textlink="">
          <cdr:nvSpPr>
            <cdr:cNvPr id="3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B16D49F-314A-7DD7-6B19-9C53FBBA85B9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pl-PL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 SPF</a:t>
              </a:r>
            </a:p>
          </cdr:txBody>
        </cdr:sp>
        <cdr:sp macro="" textlink="">
          <cdr:nvSpPr>
            <cdr:cNvPr id="3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D309ACC-39A2-C8F0-02BF-05ED50D37D81}"/>
                </a:ext>
              </a:extLst>
            </cdr:cNvPr>
            <cdr:cNvSpPr/>
          </cdr:nvSpPr>
          <cdr:spPr>
            <a:xfrm xmlns:a="http://schemas.openxmlformats.org/drawingml/2006/main">
              <a:off x="50800" y="887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pl-PL"/>
            </a:p>
          </cdr:txBody>
        </cdr:sp>
      </cdr:grpSp>
      <cdr:grpSp>
        <cdr:nvGrpSpPr>
          <cdr:cNvPr id="38" name="Ltxb2">
            <a:extLst xmlns:a="http://schemas.openxmlformats.org/drawingml/2006/main">
              <a:ext uri="{FF2B5EF4-FFF2-40B4-BE49-F238E27FC236}">
                <a16:creationId xmlns:a16="http://schemas.microsoft.com/office/drawing/2014/main" id="{A0E8013B-66F1-3ECB-7F99-5128082178F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17401" cy="101246"/>
            <a:chOff x="50800" y="50800"/>
            <a:chExt cx="4117401" cy="101246"/>
          </a:xfrm>
        </cdr:grpSpPr>
        <cdr:sp macro="" textlink="">
          <cdr:nvSpPr>
            <cdr:cNvPr id="3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00E8F90-9421-C416-A48E-30B23BE13014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pl-PL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September 2025 ECB staff macroeconomic projections</a:t>
              </a:r>
            </a:p>
          </cdr:txBody>
        </cdr:sp>
        <cdr:sp macro="" textlink="">
          <cdr:nvSpPr>
            <cdr:cNvPr id="3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22C987F-3280-7C8B-DA3A-8FBA15405C9A}"/>
                </a:ext>
              </a:extLst>
            </cdr:cNvPr>
            <cdr:cNvSpPr/>
          </cdr:nvSpPr>
          <cdr:spPr>
            <a:xfrm xmlns:a="http://schemas.openxmlformats.org/drawingml/2006/main">
              <a:off x="50800" y="887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pl-PL"/>
            </a:p>
          </cdr:txBody>
        </cdr:sp>
      </cdr:grpSp>
      <cdr:grpSp>
        <cdr:nvGrpSpPr>
          <cdr:cNvPr id="41" name="Ltxb3">
            <a:extLst xmlns:a="http://schemas.openxmlformats.org/drawingml/2006/main">
              <a:ext uri="{FF2B5EF4-FFF2-40B4-BE49-F238E27FC236}">
                <a16:creationId xmlns:a16="http://schemas.microsoft.com/office/drawing/2014/main" id="{10C3ED68-B352-B6B7-40CA-4D443B75F629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17402" cy="101246"/>
            <a:chOff x="50800" y="50800"/>
            <a:chExt cx="4117402" cy="101246"/>
          </a:xfrm>
        </cdr:grpSpPr>
        <cdr:sp macro="" textlink="">
          <cdr:nvSpPr>
            <cdr:cNvPr id="3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7D1CA9E-AE8F-D233-FA87-CF8FE36352A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pl-PL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 GDP outcome</a:t>
              </a:r>
            </a:p>
          </cdr:txBody>
        </cdr:sp>
        <cdr:sp macro="" textlink="">
          <cdr:nvSpPr>
            <cdr:cNvPr id="4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532F0B9-C6BF-DCD1-1184-013AFB48DB7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diamond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pl-PL"/>
            </a:p>
          </cdr:txBody>
        </cdr:sp>
      </cdr:grpSp>
      <cdr:grpSp>
        <cdr:nvGrpSpPr>
          <cdr:cNvPr id="45" name="Ltxb4">
            <a:extLst xmlns:a="http://schemas.openxmlformats.org/drawingml/2006/main">
              <a:ext uri="{FF2B5EF4-FFF2-40B4-BE49-F238E27FC236}">
                <a16:creationId xmlns:a16="http://schemas.microsoft.com/office/drawing/2014/main" id="{9183EDE3-5161-1930-24D4-4C2E41FFE812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117401" cy="101246"/>
            <a:chOff x="50800" y="50800"/>
            <a:chExt cx="411740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40410C5-3789-F60E-9CAC-5470831150BD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pl-PL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 SPF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C574922-D220-7629-6674-364093BBAEF3}"/>
                </a:ext>
              </a:extLst>
            </cdr:cNvPr>
            <cdr:cNvSpPr/>
          </cdr:nvSpPr>
          <cdr:spPr>
            <a:xfrm xmlns:a="http://schemas.openxmlformats.org/drawingml/2006/main">
              <a:off x="50800" y="887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pl-PL"/>
            </a:p>
          </cdr:txBody>
        </cdr:sp>
      </cdr:grpSp>
      <cdr:grpSp>
        <cdr:nvGrpSpPr>
          <cdr:cNvPr id="48" name="Ltxb5">
            <a:extLst xmlns:a="http://schemas.openxmlformats.org/drawingml/2006/main">
              <a:ext uri="{FF2B5EF4-FFF2-40B4-BE49-F238E27FC236}">
                <a16:creationId xmlns:a16="http://schemas.microsoft.com/office/drawing/2014/main" id="{1B5B56D4-AD4D-B0FF-E33C-0E32E39C72E2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4117402" cy="101246"/>
            <a:chOff x="50800" y="50800"/>
            <a:chExt cx="4117402" cy="101246"/>
          </a:xfrm>
        </cdr:grpSpPr>
        <cdr:sp macro="" textlink="">
          <cdr:nvSpPr>
            <cdr:cNvPr id="46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FC433149-1351-5598-8027-9466482500A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pl-PL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SPF standard deviation range</a:t>
              </a:r>
            </a:p>
          </cdr:txBody>
        </cdr:sp>
        <cdr:sp macro="" textlink="">
          <cdr:nvSpPr>
            <cdr:cNvPr id="47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53B00146-5B5E-858F-B1B5-65C116EDDFD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B3B3B3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pl-PL"/>
            </a:p>
          </cdr:txBody>
        </cdr:sp>
      </cdr:grpSp>
    </cdr:grpSp>
  </cdr:abs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0.29789</cdr:x>
      <cdr:y>0.22048</cdr:y>
    </cdr:from>
    <cdr:to>
      <cdr:x>0.29923</cdr:x>
      <cdr:y>0.87316</cdr:y>
    </cdr:to>
    <cdr:cxnSp macro="">
      <cdr:nvCxnSpPr>
        <cdr:cNvPr id="31" name="Straight Connector 30">
          <a:extLst xmlns:a="http://schemas.openxmlformats.org/drawingml/2006/main">
            <a:ext uri="{FF2B5EF4-FFF2-40B4-BE49-F238E27FC236}">
              <a16:creationId xmlns:a16="http://schemas.microsoft.com/office/drawing/2014/main" id="{6A3B65A8-3B12-FE0F-8364-17958E239404}"/>
            </a:ext>
          </a:extLst>
        </cdr:cNvPr>
        <cdr:cNvCxnSpPr/>
      </cdr:nvCxnSpPr>
      <cdr:spPr>
        <a:xfrm xmlns:a="http://schemas.openxmlformats.org/drawingml/2006/main">
          <a:off x="792056" y="506644"/>
          <a:ext cx="3562" cy="1499769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rgbClr val="505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0.49865</cdr:x>
      <cdr:y>0.22048</cdr:y>
    </cdr:from>
    <cdr:to>
      <cdr:x>0.49865</cdr:x>
      <cdr:y>0.87378</cdr:y>
    </cdr:to>
    <cdr:cxnSp macro="">
      <cdr:nvCxnSpPr>
        <cdr:cNvPr id="32" name="Straight Connector 31">
          <a:extLst xmlns:a="http://schemas.openxmlformats.org/drawingml/2006/main">
            <a:ext uri="{FF2B5EF4-FFF2-40B4-BE49-F238E27FC236}">
              <a16:creationId xmlns:a16="http://schemas.microsoft.com/office/drawing/2014/main" id="{BCE6169C-F76A-26FD-B025-D789B93CC189}"/>
            </a:ext>
          </a:extLst>
        </cdr:cNvPr>
        <cdr:cNvCxnSpPr/>
      </cdr:nvCxnSpPr>
      <cdr:spPr>
        <a:xfrm xmlns:a="http://schemas.openxmlformats.org/drawingml/2006/main">
          <a:off x="1325850" y="506644"/>
          <a:ext cx="0" cy="1501200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rgbClr val="505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0.69745</cdr:x>
      <cdr:y>0.22048</cdr:y>
    </cdr:from>
    <cdr:to>
      <cdr:x>0.69745</cdr:x>
      <cdr:y>0.87378</cdr:y>
    </cdr:to>
    <cdr:cxnSp macro="">
      <cdr:nvCxnSpPr>
        <cdr:cNvPr id="33" name="Straight Connector 32">
          <a:extLst xmlns:a="http://schemas.openxmlformats.org/drawingml/2006/main">
            <a:ext uri="{FF2B5EF4-FFF2-40B4-BE49-F238E27FC236}">
              <a16:creationId xmlns:a16="http://schemas.microsoft.com/office/drawing/2014/main" id="{922479CB-4EFF-E970-A5D0-1DDB50C42D76}"/>
            </a:ext>
          </a:extLst>
        </cdr:cNvPr>
        <cdr:cNvCxnSpPr/>
      </cdr:nvCxnSpPr>
      <cdr:spPr>
        <a:xfrm xmlns:a="http://schemas.openxmlformats.org/drawingml/2006/main">
          <a:off x="1854424" y="506644"/>
          <a:ext cx="0" cy="1501200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rgbClr val="505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0.18194</cdr:x>
      <cdr:y>0.17579</cdr:y>
    </cdr:from>
    <cdr:to>
      <cdr:x>0.24614</cdr:x>
      <cdr:y>0.21468</cdr:y>
    </cdr:to>
    <cdr:sp macro="" textlink="">
      <cdr:nvSpPr>
        <cdr:cNvPr id="5" name="TextBox 43">
          <a:extLst xmlns:a="http://schemas.openxmlformats.org/drawingml/2006/main">
            <a:ext uri="{FF2B5EF4-FFF2-40B4-BE49-F238E27FC236}">
              <a16:creationId xmlns:a16="http://schemas.microsoft.com/office/drawing/2014/main" id="{26367A64-F3DE-DAC0-EB1B-6599BAB18FF6}"/>
            </a:ext>
          </a:extLst>
        </cdr:cNvPr>
        <cdr:cNvSpPr txBox="1"/>
      </cdr:nvSpPr>
      <cdr:spPr>
        <a:xfrm xmlns:a="http://schemas.openxmlformats.org/drawingml/2006/main">
          <a:off x="485140" y="406893"/>
          <a:ext cx="171207" cy="90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6350" rIns="0" bIns="6350" rtlCol="0" anchor="ctr" anchorCtr="1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0.54943</cdr:x>
      <cdr:y>0.17864</cdr:y>
    </cdr:from>
    <cdr:to>
      <cdr:x>0.61364</cdr:x>
      <cdr:y>0.21753</cdr:y>
    </cdr:to>
    <cdr:sp macro="" textlink="">
      <cdr:nvSpPr>
        <cdr:cNvPr id="6" name="TextBox 43">
          <a:extLst xmlns:a="http://schemas.openxmlformats.org/drawingml/2006/main">
            <a:ext uri="{FF2B5EF4-FFF2-40B4-BE49-F238E27FC236}">
              <a16:creationId xmlns:a16="http://schemas.microsoft.com/office/drawing/2014/main" id="{2D8D2CD6-15D1-CC61-5720-D36F397C8ADF}"/>
            </a:ext>
          </a:extLst>
        </cdr:cNvPr>
        <cdr:cNvSpPr txBox="1"/>
      </cdr:nvSpPr>
      <cdr:spPr>
        <a:xfrm xmlns:a="http://schemas.openxmlformats.org/drawingml/2006/main">
          <a:off x="1465088" y="413478"/>
          <a:ext cx="171207" cy="90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6350" rIns="0" bIns="6350" rtlCol="0" anchor="ctr" anchorCtr="1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2027</a:t>
          </a:r>
        </a:p>
      </cdr:txBody>
    </cdr:sp>
  </cdr:relSizeAnchor>
  <cdr:relSizeAnchor xmlns:cdr="http://schemas.openxmlformats.org/drawingml/2006/chartDrawing">
    <cdr:from>
      <cdr:x>0.35822</cdr:x>
      <cdr:y>0.17769</cdr:y>
    </cdr:from>
    <cdr:to>
      <cdr:x>0.42242</cdr:x>
      <cdr:y>0.21658</cdr:y>
    </cdr:to>
    <cdr:sp macro="" textlink="">
      <cdr:nvSpPr>
        <cdr:cNvPr id="7" name="TextBox 43">
          <a:extLst xmlns:a="http://schemas.openxmlformats.org/drawingml/2006/main">
            <a:ext uri="{FF2B5EF4-FFF2-40B4-BE49-F238E27FC236}">
              <a16:creationId xmlns:a16="http://schemas.microsoft.com/office/drawing/2014/main" id="{30C5095D-B5B1-0D96-8501-84F5960F3163}"/>
            </a:ext>
          </a:extLst>
        </cdr:cNvPr>
        <cdr:cNvSpPr txBox="1"/>
      </cdr:nvSpPr>
      <cdr:spPr>
        <a:xfrm xmlns:a="http://schemas.openxmlformats.org/drawingml/2006/main">
          <a:off x="955201" y="411291"/>
          <a:ext cx="171206" cy="90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6350" rIns="0" bIns="6350" rtlCol="0" anchor="ctr" anchorCtr="1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0.77673</cdr:x>
      <cdr:y>0.1798</cdr:y>
    </cdr:from>
    <cdr:to>
      <cdr:x>0.81201</cdr:x>
      <cdr:y>0.21869</cdr:y>
    </cdr:to>
    <cdr:sp macro="" textlink="">
      <cdr:nvSpPr>
        <cdr:cNvPr id="8" name="TextBox 43">
          <a:extLst xmlns:a="http://schemas.openxmlformats.org/drawingml/2006/main">
            <a:ext uri="{FF2B5EF4-FFF2-40B4-BE49-F238E27FC236}">
              <a16:creationId xmlns:a16="http://schemas.microsoft.com/office/drawing/2014/main" id="{DF5566E2-D9B7-6128-467F-F9BA120A74DE}"/>
            </a:ext>
          </a:extLst>
        </cdr:cNvPr>
        <cdr:cNvSpPr txBox="1"/>
      </cdr:nvSpPr>
      <cdr:spPr>
        <a:xfrm xmlns:a="http://schemas.openxmlformats.org/drawingml/2006/main">
          <a:off x="2071862" y="413170"/>
          <a:ext cx="94105" cy="89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6350" rIns="0" bIns="6350" rtlCol="0" anchor="ctr" anchorCtr="1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LT</a:t>
          </a:r>
        </a:p>
      </cdr:txBody>
    </cdr:sp>
  </cdr:relSizeAnchor>
  <cdr:absSizeAnchor xmlns:cdr="http://schemas.openxmlformats.org/drawingml/2006/chartDrawing">
    <cdr:from>
      <cdr:x>0.10007</cdr:x>
      <cdr:y>0.11023</cdr:y>
    </cdr:from>
    <cdr:ext cx="2122675" cy="126894"/>
    <cdr:sp macro="" textlink="">
      <cdr:nvSpPr>
        <cdr:cNvPr id="21" name="Category">
          <a:extLst xmlns:a="http://schemas.openxmlformats.org/drawingml/2006/main">
            <a:ext uri="{FF2B5EF4-FFF2-40B4-BE49-F238E27FC236}">
              <a16:creationId xmlns:a16="http://schemas.microsoft.com/office/drawing/2014/main" id="{9770EA3A-7057-9FE8-B3FB-1C785497B85B}"/>
            </a:ext>
          </a:extLst>
        </cdr:cNvPr>
        <cdr:cNvSpPr txBox="1"/>
      </cdr:nvSpPr>
      <cdr:spPr>
        <a:xfrm xmlns:a="http://schemas.openxmlformats.org/drawingml/2006/main">
          <a:off x="266638" y="253292"/>
          <a:ext cx="212267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pl-PL" sz="600" b="1" i="0">
              <a:solidFill>
                <a:srgbClr val="000000"/>
              </a:solidFill>
              <a:latin typeface="Arial" panose="020B0604020202020204" pitchFamily="34" charset="0"/>
            </a:rPr>
            <a:t>a) Impact on inflation forecasts</a:t>
          </a:r>
        </a:p>
      </cdr:txBody>
    </cdr:sp>
  </cdr:absSizeAnchor>
  <cdr:absSizeAnchor xmlns:cdr="http://schemas.openxmlformats.org/drawingml/2006/chartDrawing">
    <cdr:from>
      <cdr:x>0.10007</cdr:x>
      <cdr:y>0</cdr:y>
    </cdr:from>
    <cdr:ext cx="2245420" cy="202492"/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F660104C-6E80-6C05-07E9-4BD18D79EBD3}"/>
            </a:ext>
          </a:extLst>
        </cdr:cNvPr>
        <cdr:cNvGrpSpPr/>
      </cdr:nvGrpSpPr>
      <cdr:grpSpPr>
        <a:xfrm xmlns:a="http://schemas.openxmlformats.org/drawingml/2006/main">
          <a:off x="266638" y="0"/>
          <a:ext cx="2245420" cy="202492"/>
          <a:chOff x="50800" y="50800"/>
          <a:chExt cx="2245422" cy="202492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D72B97DF-300F-4FCD-88EE-6D49D6B2075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245421" cy="101246"/>
            <a:chOff x="50800" y="50800"/>
            <a:chExt cx="2245421" cy="101246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9AC14FC-07BC-9462-3140-7A811CB4D0A0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21184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pl-PL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Baseline (left-hand scale)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FC78AC9-CFF7-3D9B-4BCB-348F0851022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pl-PL"/>
            </a:p>
          </cdr:txBody>
        </cdr:sp>
      </cdr:grpSp>
      <cdr:grpSp>
        <cdr:nvGrpSpPr>
          <cdr:cNvPr id="27" name="Ltxb2">
            <a:extLst xmlns:a="http://schemas.openxmlformats.org/drawingml/2006/main">
              <a:ext uri="{FF2B5EF4-FFF2-40B4-BE49-F238E27FC236}">
                <a16:creationId xmlns:a16="http://schemas.microsoft.com/office/drawing/2014/main" id="{EA18849E-55C5-D927-3DB2-FA58D392267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2245422" cy="101246"/>
            <a:chOff x="50800" y="50800"/>
            <a:chExt cx="2245422" cy="101246"/>
          </a:xfrm>
        </cdr:grpSpPr>
        <cdr:sp macro="" textlink="">
          <cdr:nvSpPr>
            <cdr:cNvPr id="2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390B79E-571A-A188-A871-37DC67EECEE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1184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pl-PL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Risk (right-hand scale)</a:t>
              </a:r>
            </a:p>
          </cdr:txBody>
        </cdr:sp>
        <cdr:sp macro="" textlink="">
          <cdr:nvSpPr>
            <cdr:cNvPr id="2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35EA912-11BE-8E44-0CDB-1512B025B09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pl-PL"/>
            </a:p>
          </cdr:txBody>
        </cdr:sp>
      </cdr:grpSp>
    </cdr:grpSp>
  </cdr:abs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78092</xdr:rowOff>
    </xdr:from>
    <xdr:to>
      <xdr:col>9</xdr:col>
      <xdr:colOff>59250</xdr:colOff>
      <xdr:row>46</xdr:row>
      <xdr:rowOff>85229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3BDF8A15-4AB4-0386-F338-8D46D25B4235}"/>
            </a:ext>
          </a:extLst>
        </xdr:cNvPr>
        <xdr:cNvGrpSpPr/>
      </xdr:nvGrpSpPr>
      <xdr:grpSpPr>
        <a:xfrm>
          <a:off x="523875" y="887717"/>
          <a:ext cx="4536000" cy="6646062"/>
          <a:chOff x="523875" y="887717"/>
          <a:chExt cx="4536000" cy="6646062"/>
        </a:xfrm>
      </xdr:grpSpPr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C77CD689-F897-4FDE-928A-362E8C161567}"/>
              </a:ext>
            </a:extLst>
          </xdr:cNvPr>
          <xdr:cNvGrpSpPr>
            <a:grpSpLocks noChangeAspect="1"/>
          </xdr:cNvGrpSpPr>
        </xdr:nvGrpSpPr>
        <xdr:grpSpPr>
          <a:xfrm>
            <a:off x="523875" y="1018685"/>
            <a:ext cx="4536000" cy="6515094"/>
            <a:chOff x="504825" y="647700"/>
            <a:chExt cx="4536440" cy="6530975"/>
          </a:xfrm>
        </xdr:grpSpPr>
        <xdr:graphicFrame macro="">
          <xdr:nvGraphicFramePr>
            <xdr:cNvPr id="36" name="Chart 19">
              <a:extLst>
                <a:ext uri="{FF2B5EF4-FFF2-40B4-BE49-F238E27FC236}">
                  <a16:creationId xmlns:a16="http://schemas.microsoft.com/office/drawing/2014/main" id="{9B45C8AC-789B-4F29-96E0-184149C26D62}"/>
                </a:ext>
              </a:extLst>
            </xdr:cNvPr>
            <xdr:cNvGraphicFramePr>
              <a:graphicFrameLocks/>
            </xdr:cNvGraphicFramePr>
          </xdr:nvGraphicFramePr>
          <xdr:xfrm>
            <a:off x="504825" y="647700"/>
            <a:ext cx="4536440" cy="218023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37" name="Chart 20">
              <a:extLst>
                <a:ext uri="{FF2B5EF4-FFF2-40B4-BE49-F238E27FC236}">
                  <a16:creationId xmlns:a16="http://schemas.microsoft.com/office/drawing/2014/main" id="{E6EA3A78-1A2D-4365-B218-3C12C2DAC0AE}"/>
                </a:ext>
              </a:extLst>
            </xdr:cNvPr>
            <xdr:cNvGraphicFramePr>
              <a:graphicFrameLocks/>
            </xdr:cNvGraphicFramePr>
          </xdr:nvGraphicFramePr>
          <xdr:xfrm>
            <a:off x="504825" y="2833688"/>
            <a:ext cx="4536440" cy="2159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38" name="Chart 20">
              <a:extLst>
                <a:ext uri="{FF2B5EF4-FFF2-40B4-BE49-F238E27FC236}">
                  <a16:creationId xmlns:a16="http://schemas.microsoft.com/office/drawing/2014/main" id="{0BDEDF42-85B2-4228-A454-78F107FC3C25}"/>
                </a:ext>
              </a:extLst>
            </xdr:cNvPr>
            <xdr:cNvGraphicFramePr>
              <a:graphicFrameLocks/>
            </xdr:cNvGraphicFramePr>
          </xdr:nvGraphicFramePr>
          <xdr:xfrm>
            <a:off x="504825" y="5019675"/>
            <a:ext cx="4536440" cy="2159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279BFF0F-08A6-4376-8044-3B7F2F98C763}"/>
              </a:ext>
            </a:extLst>
          </xdr:cNvPr>
          <xdr:cNvGrpSpPr/>
        </xdr:nvGrpSpPr>
        <xdr:grpSpPr>
          <a:xfrm>
            <a:off x="692944" y="887717"/>
            <a:ext cx="422018" cy="305182"/>
            <a:chOff x="8286750" y="1295400"/>
            <a:chExt cx="422018" cy="305182"/>
          </a:xfrm>
        </xdr:grpSpPr>
        <xdr:sp macro="" textlink="">
          <xdr:nvSpPr>
            <xdr:cNvPr id="10" name="Ltxb1a">
              <a:extLst>
                <a:ext uri="{FF2B5EF4-FFF2-40B4-BE49-F238E27FC236}">
                  <a16:creationId xmlns:a16="http://schemas.microsoft.com/office/drawing/2014/main" id="{DDE7E721-AC1C-535E-64F8-261BDF12420A}"/>
                </a:ext>
              </a:extLst>
            </xdr:cNvPr>
            <xdr:cNvSpPr txBox="1"/>
          </xdr:nvSpPr>
          <xdr:spPr>
            <a:xfrm>
              <a:off x="8413751" y="1295400"/>
              <a:ext cx="295017" cy="101727"/>
            </a:xfrm>
            <a:prstGeom prst="rect">
              <a:avLst/>
            </a:prstGeom>
          </xdr:spPr>
          <xdr:txBody>
            <a:bodyPr vert="horz" wrap="square" lIns="0" tIns="0" rIns="0" bIns="13178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xdr:txBody>
        </xdr:sp>
        <xdr:sp macro="" textlink="">
          <xdr:nvSpPr>
            <xdr:cNvPr id="11" name="Ltxb1b">
              <a:extLst>
                <a:ext uri="{FF2B5EF4-FFF2-40B4-BE49-F238E27FC236}">
                  <a16:creationId xmlns:a16="http://schemas.microsoft.com/office/drawing/2014/main" id="{84D9969D-57A0-48F6-412E-97A4C075FDEF}"/>
                </a:ext>
              </a:extLst>
            </xdr:cNvPr>
            <xdr:cNvSpPr/>
          </xdr:nvSpPr>
          <xdr:spPr>
            <a:xfrm>
              <a:off x="8286751" y="1308099"/>
              <a:ext cx="63500" cy="63499"/>
            </a:xfrm>
            <a:prstGeom prst="rect">
              <a:avLst/>
            </a:prstGeom>
            <a:solidFill>
              <a:srgbClr val="003299"/>
            </a:solidFill>
            <a:ln w="25400" cap="flat" cmpd="sng" algn="ctr">
              <a:noFill/>
              <a:prstDash val="solid"/>
            </a:ln>
            <a:effectLst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2" name="Ltxb2a">
              <a:extLst>
                <a:ext uri="{FF2B5EF4-FFF2-40B4-BE49-F238E27FC236}">
                  <a16:creationId xmlns:a16="http://schemas.microsoft.com/office/drawing/2014/main" id="{F8A4C453-AEE3-36FA-473F-AA10771E45C3}"/>
                </a:ext>
              </a:extLst>
            </xdr:cNvPr>
            <xdr:cNvSpPr txBox="1"/>
          </xdr:nvSpPr>
          <xdr:spPr>
            <a:xfrm>
              <a:off x="8413751" y="1397127"/>
              <a:ext cx="295017" cy="101727"/>
            </a:xfrm>
            <a:prstGeom prst="rect">
              <a:avLst/>
            </a:prstGeom>
          </xdr:spPr>
          <xdr:txBody>
            <a:bodyPr vert="horz" wrap="square" lIns="0" tIns="0" rIns="0" bIns="13178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xdr:txBody>
        </xdr:sp>
        <xdr:sp macro="" textlink="">
          <xdr:nvSpPr>
            <xdr:cNvPr id="13" name="Ltxb2b">
              <a:extLst>
                <a:ext uri="{FF2B5EF4-FFF2-40B4-BE49-F238E27FC236}">
                  <a16:creationId xmlns:a16="http://schemas.microsoft.com/office/drawing/2014/main" id="{420481C1-4FC7-D21F-A83C-C196E5D2241F}"/>
                </a:ext>
              </a:extLst>
            </xdr:cNvPr>
            <xdr:cNvSpPr/>
          </xdr:nvSpPr>
          <xdr:spPr>
            <a:xfrm>
              <a:off x="8286750" y="1409826"/>
              <a:ext cx="63500" cy="63499"/>
            </a:xfrm>
            <a:prstGeom prst="rect">
              <a:avLst/>
            </a:prstGeom>
            <a:solidFill>
              <a:srgbClr val="FFB400"/>
            </a:solidFill>
            <a:ln w="25400" cap="flat" cmpd="sng" algn="ctr">
              <a:noFill/>
              <a:prstDash val="solid"/>
            </a:ln>
            <a:effectLst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" name="Ltxb3a">
              <a:extLst>
                <a:ext uri="{FF2B5EF4-FFF2-40B4-BE49-F238E27FC236}">
                  <a16:creationId xmlns:a16="http://schemas.microsoft.com/office/drawing/2014/main" id="{1547A7C3-6CD8-97CB-EA8E-E1A8662E09E4}"/>
                </a:ext>
              </a:extLst>
            </xdr:cNvPr>
            <xdr:cNvSpPr txBox="1"/>
          </xdr:nvSpPr>
          <xdr:spPr>
            <a:xfrm>
              <a:off x="8413751" y="1498855"/>
              <a:ext cx="295017" cy="101727"/>
            </a:xfrm>
            <a:prstGeom prst="rect">
              <a:avLst/>
            </a:prstGeom>
          </xdr:spPr>
          <xdr:txBody>
            <a:bodyPr vert="horz" wrap="square" lIns="0" tIns="0" rIns="0" bIns="13178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xdr:txBody>
        </xdr:sp>
        <xdr:sp macro="" textlink="">
          <xdr:nvSpPr>
            <xdr:cNvPr id="15" name="Ltxb3b">
              <a:extLst>
                <a:ext uri="{FF2B5EF4-FFF2-40B4-BE49-F238E27FC236}">
                  <a16:creationId xmlns:a16="http://schemas.microsoft.com/office/drawing/2014/main" id="{234B9F7F-60AE-D249-8147-19F3A8A8E6AA}"/>
                </a:ext>
              </a:extLst>
            </xdr:cNvPr>
            <xdr:cNvSpPr/>
          </xdr:nvSpPr>
          <xdr:spPr>
            <a:xfrm>
              <a:off x="8286750" y="1511554"/>
              <a:ext cx="63500" cy="63499"/>
            </a:xfrm>
            <a:prstGeom prst="rect">
              <a:avLst/>
            </a:prstGeom>
            <a:solidFill>
              <a:srgbClr val="FF4B00"/>
            </a:solidFill>
            <a:ln w="25400" cap="flat" cmpd="sng" algn="ctr">
              <a:noFill/>
              <a:prstDash val="solid"/>
            </a:ln>
            <a:effectLst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0.03721</cdr:x>
      <cdr:y>0.09887</cdr:y>
    </cdr:from>
    <cdr:to>
      <cdr:x>0.99709</cdr:x>
      <cdr:y>0.14923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A15246D1-DCCA-4195-B310-809CC648C78D}"/>
            </a:ext>
          </a:extLst>
        </cdr:cNvPr>
        <cdr:cNvSpPr txBox="1"/>
      </cdr:nvSpPr>
      <cdr:spPr>
        <a:xfrm xmlns:a="http://schemas.openxmlformats.org/drawingml/2006/main">
          <a:off x="167954" y="211519"/>
          <a:ext cx="4332260" cy="107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0.03808</cdr:x>
      <cdr:y>0.01773</cdr:y>
    </cdr:from>
    <cdr:to>
      <cdr:x>0.99796</cdr:x>
      <cdr:y>0.06809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C4614B0D-0CE0-4004-8401-C12CBADAD10D}"/>
            </a:ext>
          </a:extLst>
        </cdr:cNvPr>
        <cdr:cNvSpPr txBox="1"/>
      </cdr:nvSpPr>
      <cdr:spPr>
        <a:xfrm xmlns:a="http://schemas.openxmlformats.org/drawingml/2006/main">
          <a:off x="171852" y="37554"/>
          <a:ext cx="4332260" cy="106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0.03732</cdr:x>
      <cdr:y>0.01773</cdr:y>
    </cdr:from>
    <cdr:to>
      <cdr:x>0.9972</cdr:x>
      <cdr:y>0.06809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A875EB3E-E6A1-4FA7-B79E-938E3EB061F1}"/>
            </a:ext>
          </a:extLst>
        </cdr:cNvPr>
        <cdr:cNvSpPr txBox="1"/>
      </cdr:nvSpPr>
      <cdr:spPr>
        <a:xfrm xmlns:a="http://schemas.openxmlformats.org/drawingml/2006/main">
          <a:off x="168438" y="37554"/>
          <a:ext cx="4332260" cy="106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3</xdr:row>
      <xdr:rowOff>28575</xdr:rowOff>
    </xdr:from>
    <xdr:ext cx="4536440" cy="2159000"/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B464D3D2-D4D0-4DC7-86CF-D1699623C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0.14136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46B225E5-FE9B-1E03-1C31-4939D5B43B71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5196"/>
          <a:chOff x="0" y="0"/>
          <a:chExt cx="422017" cy="305187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CE352DFC-C9FD-02DD-72A7-B8EDC31D717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38A75A6-C82A-E0A9-8EB6-42415E78CD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B4D589E-588F-3719-2368-F51DDD9A3B03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53E513F7-07DB-C7E2-CDB7-FDA2B055B48A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9B94952-A657-62AB-2E85-755E0C05834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342715A-0C53-A9CF-A513-FA1F8451720A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0BD06D11-398F-7219-4774-864C3C412D4E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68FBA72-CCCC-BBE4-CCA4-E9F46C9F408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80F1763-72AF-8A6B-6A51-8CA5A8F989DD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0</xdr:rowOff>
    </xdr:from>
    <xdr:to>
      <xdr:col>9</xdr:col>
      <xdr:colOff>59690</xdr:colOff>
      <xdr:row>16</xdr:row>
      <xdr:rowOff>34925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6D6F232D-D586-4548-BDB5-C33418022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0.13443</cdr:x>
      <cdr:y>0.09586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010E94EF-02FC-E591-6D00-515CCB383F02}"/>
            </a:ext>
          </a:extLst>
        </cdr:cNvPr>
        <cdr:cNvGrpSpPr/>
      </cdr:nvGrpSpPr>
      <cdr:grpSpPr>
        <a:xfrm xmlns:a="http://schemas.openxmlformats.org/drawingml/2006/main">
          <a:off x="190440" y="0"/>
          <a:ext cx="419394" cy="206962"/>
          <a:chOff x="0" y="0"/>
          <a:chExt cx="422017" cy="203458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98F6A504-C40E-DBFD-864D-7F10CCB1371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3567997-8914-3369-0AEF-802BEAE2DAC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A28B34C-EAB5-5A75-540C-8E1E69045CD2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9ACEAAB4-234D-E758-57FF-DBBE940FFE05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64A57FA-ACC6-81BD-535E-CC055E03650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6166EE2-FA6F-5D58-5CFD-DB0EDA07E169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38686</xdr:rowOff>
    </xdr:from>
    <xdr:to>
      <xdr:col>8</xdr:col>
      <xdr:colOff>798915</xdr:colOff>
      <xdr:row>44</xdr:row>
      <xdr:rowOff>107148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A21A9452-7238-4996-2923-6DFB4B9F6346}"/>
            </a:ext>
          </a:extLst>
        </xdr:cNvPr>
        <xdr:cNvGrpSpPr/>
      </xdr:nvGrpSpPr>
      <xdr:grpSpPr>
        <a:xfrm>
          <a:off x="180975" y="686386"/>
          <a:ext cx="4532715" cy="6583562"/>
          <a:chOff x="247650" y="811757"/>
          <a:chExt cx="4537520" cy="6507501"/>
        </a:xfrm>
      </xdr:grpSpPr>
      <xdr:grpSp>
        <xdr:nvGrpSpPr>
          <xdr:cNvPr id="34" name="Group 33">
            <a:extLst>
              <a:ext uri="{FF2B5EF4-FFF2-40B4-BE49-F238E27FC236}">
                <a16:creationId xmlns:a16="http://schemas.microsoft.com/office/drawing/2014/main" id="{A4219A32-86C9-4E9C-8FE4-A92F73B5F473}"/>
              </a:ext>
            </a:extLst>
          </xdr:cNvPr>
          <xdr:cNvGrpSpPr/>
        </xdr:nvGrpSpPr>
        <xdr:grpSpPr>
          <a:xfrm>
            <a:off x="247650" y="970596"/>
            <a:ext cx="4537520" cy="6348662"/>
            <a:chOff x="504825" y="971548"/>
            <a:chExt cx="4536440" cy="6569077"/>
          </a:xfrm>
        </xdr:grpSpPr>
        <xdr:graphicFrame macro="">
          <xdr:nvGraphicFramePr>
            <xdr:cNvPr id="35" name="Chart 22">
              <a:extLst>
                <a:ext uri="{FF2B5EF4-FFF2-40B4-BE49-F238E27FC236}">
                  <a16:creationId xmlns:a16="http://schemas.microsoft.com/office/drawing/2014/main" id="{0339AECF-45CD-47FB-BEBC-7F182F67B32F}"/>
                </a:ext>
              </a:extLst>
            </xdr:cNvPr>
            <xdr:cNvGraphicFramePr>
              <a:graphicFrameLocks/>
            </xdr:cNvGraphicFramePr>
          </xdr:nvGraphicFramePr>
          <xdr:xfrm>
            <a:off x="504825" y="971548"/>
            <a:ext cx="4536440" cy="220797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36" name="Chart 23">
              <a:extLst>
                <a:ext uri="{FF2B5EF4-FFF2-40B4-BE49-F238E27FC236}">
                  <a16:creationId xmlns:a16="http://schemas.microsoft.com/office/drawing/2014/main" id="{78CC690D-E709-4936-9707-5D6CD91BA429}"/>
                </a:ext>
              </a:extLst>
            </xdr:cNvPr>
            <xdr:cNvGraphicFramePr>
              <a:graphicFrameLocks/>
            </xdr:cNvGraphicFramePr>
          </xdr:nvGraphicFramePr>
          <xdr:xfrm>
            <a:off x="504825" y="3176588"/>
            <a:ext cx="4536440" cy="2159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37" name="Chart 23">
              <a:extLst>
                <a:ext uri="{FF2B5EF4-FFF2-40B4-BE49-F238E27FC236}">
                  <a16:creationId xmlns:a16="http://schemas.microsoft.com/office/drawing/2014/main" id="{321C6C1C-9B3B-4C79-B122-6B31812EBB31}"/>
                </a:ext>
              </a:extLst>
            </xdr:cNvPr>
            <xdr:cNvGraphicFramePr>
              <a:graphicFrameLocks/>
            </xdr:cNvGraphicFramePr>
          </xdr:nvGraphicFramePr>
          <xdr:xfrm>
            <a:off x="504825" y="5381625"/>
            <a:ext cx="4536440" cy="2159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3" name="Legend">
            <a:extLst>
              <a:ext uri="{FF2B5EF4-FFF2-40B4-BE49-F238E27FC236}">
                <a16:creationId xmlns:a16="http://schemas.microsoft.com/office/drawing/2014/main" id="{D541252B-92F9-4A13-B078-ED5B17A34158}"/>
              </a:ext>
            </a:extLst>
          </xdr:cNvPr>
          <xdr:cNvGrpSpPr/>
        </xdr:nvGrpSpPr>
        <xdr:grpSpPr>
          <a:xfrm>
            <a:off x="411944" y="811757"/>
            <a:ext cx="422017" cy="305187"/>
            <a:chOff x="-60092" y="171138"/>
            <a:chExt cx="422017" cy="305187"/>
          </a:xfrm>
        </xdr:grpSpPr>
        <xdr:grpSp>
          <xdr:nvGrpSpPr>
            <xdr:cNvPr id="14" name="Ltxb1">
              <a:extLst>
                <a:ext uri="{FF2B5EF4-FFF2-40B4-BE49-F238E27FC236}">
                  <a16:creationId xmlns:a16="http://schemas.microsoft.com/office/drawing/2014/main" id="{FCE7B150-133A-45AE-1E08-76F1D5DFE37D}"/>
                </a:ext>
              </a:extLst>
            </xdr:cNvPr>
            <xdr:cNvGrpSpPr/>
          </xdr:nvGrpSpPr>
          <xdr:grpSpPr>
            <a:xfrm>
              <a:off x="-60092" y="171138"/>
              <a:ext cx="422017" cy="101729"/>
              <a:chOff x="-60092" y="171138"/>
              <a:chExt cx="422017" cy="101729"/>
            </a:xfrm>
          </xdr:grpSpPr>
          <xdr:sp macro="" textlink="">
            <xdr:nvSpPr>
              <xdr:cNvPr id="21" name="Ltxb1a">
                <a:extLst>
                  <a:ext uri="{FF2B5EF4-FFF2-40B4-BE49-F238E27FC236}">
                    <a16:creationId xmlns:a16="http://schemas.microsoft.com/office/drawing/2014/main" id="{9C2E29D8-9ECD-A726-7B80-C7BEA46D9B82}"/>
                  </a:ext>
                </a:extLst>
              </xdr:cNvPr>
              <xdr:cNvSpPr txBox="1"/>
            </xdr:nvSpPr>
            <xdr:spPr>
              <a:xfrm>
                <a:off x="66908" y="171138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Q2 2025</a:t>
                </a:r>
              </a:p>
            </xdr:txBody>
          </xdr:sp>
          <xdr:sp macro="" textlink="">
            <xdr:nvSpPr>
              <xdr:cNvPr id="22" name="Ltxb1b">
                <a:extLst>
                  <a:ext uri="{FF2B5EF4-FFF2-40B4-BE49-F238E27FC236}">
                    <a16:creationId xmlns:a16="http://schemas.microsoft.com/office/drawing/2014/main" id="{C33EF18C-3BF7-7618-EDBF-7F8564DF2864}"/>
                  </a:ext>
                </a:extLst>
              </xdr:cNvPr>
              <xdr:cNvSpPr/>
            </xdr:nvSpPr>
            <xdr:spPr>
              <a:xfrm>
                <a:off x="-60092" y="183838"/>
                <a:ext cx="63500" cy="63500"/>
              </a:xfrm>
              <a:prstGeom prst="rect">
                <a:avLst/>
              </a:prstGeom>
              <a:solidFill>
                <a:srgbClr val="003299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15" name="Ltxb2">
              <a:extLst>
                <a:ext uri="{FF2B5EF4-FFF2-40B4-BE49-F238E27FC236}">
                  <a16:creationId xmlns:a16="http://schemas.microsoft.com/office/drawing/2014/main" id="{B78A6F26-2005-AAB1-0DD3-6E27D015373E}"/>
                </a:ext>
              </a:extLst>
            </xdr:cNvPr>
            <xdr:cNvGrpSpPr/>
          </xdr:nvGrpSpPr>
          <xdr:grpSpPr>
            <a:xfrm>
              <a:off x="-60092" y="272866"/>
              <a:ext cx="422017" cy="101729"/>
              <a:chOff x="-60092" y="272867"/>
              <a:chExt cx="422017" cy="101729"/>
            </a:xfrm>
          </xdr:grpSpPr>
          <xdr:sp macro="" textlink="">
            <xdr:nvSpPr>
              <xdr:cNvPr id="19" name="Ltxb2a">
                <a:extLst>
                  <a:ext uri="{FF2B5EF4-FFF2-40B4-BE49-F238E27FC236}">
                    <a16:creationId xmlns:a16="http://schemas.microsoft.com/office/drawing/2014/main" id="{747035F5-9931-2DBC-0ECF-4FEACD874193}"/>
                  </a:ext>
                </a:extLst>
              </xdr:cNvPr>
              <xdr:cNvSpPr txBox="1"/>
            </xdr:nvSpPr>
            <xdr:spPr>
              <a:xfrm>
                <a:off x="66908" y="272867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Q3 2025</a:t>
                </a:r>
              </a:p>
            </xdr:txBody>
          </xdr:sp>
          <xdr:sp macro="" textlink="">
            <xdr:nvSpPr>
              <xdr:cNvPr id="20" name="Ltxb2b">
                <a:extLst>
                  <a:ext uri="{FF2B5EF4-FFF2-40B4-BE49-F238E27FC236}">
                    <a16:creationId xmlns:a16="http://schemas.microsoft.com/office/drawing/2014/main" id="{877C0BEE-1B53-ABF7-A6AC-5FAB9CE4A60A}"/>
                  </a:ext>
                </a:extLst>
              </xdr:cNvPr>
              <xdr:cNvSpPr/>
            </xdr:nvSpPr>
            <xdr:spPr>
              <a:xfrm>
                <a:off x="-60092" y="285567"/>
                <a:ext cx="63500" cy="63500"/>
              </a:xfrm>
              <a:prstGeom prst="rect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16" name="Ltxb3">
              <a:extLst>
                <a:ext uri="{FF2B5EF4-FFF2-40B4-BE49-F238E27FC236}">
                  <a16:creationId xmlns:a16="http://schemas.microsoft.com/office/drawing/2014/main" id="{611556C9-0F13-1907-FA0D-3AB22556D450}"/>
                </a:ext>
              </a:extLst>
            </xdr:cNvPr>
            <xdr:cNvGrpSpPr/>
          </xdr:nvGrpSpPr>
          <xdr:grpSpPr>
            <a:xfrm>
              <a:off x="-60092" y="374596"/>
              <a:ext cx="422017" cy="101729"/>
              <a:chOff x="-60092" y="374596"/>
              <a:chExt cx="422017" cy="101729"/>
            </a:xfrm>
          </xdr:grpSpPr>
          <xdr:sp macro="" textlink="">
            <xdr:nvSpPr>
              <xdr:cNvPr id="17" name="Ltxb3a">
                <a:extLst>
                  <a:ext uri="{FF2B5EF4-FFF2-40B4-BE49-F238E27FC236}">
                    <a16:creationId xmlns:a16="http://schemas.microsoft.com/office/drawing/2014/main" id="{D5EC2BB0-103E-7FF2-46C2-46FBB983D454}"/>
                  </a:ext>
                </a:extLst>
              </xdr:cNvPr>
              <xdr:cNvSpPr txBox="1"/>
            </xdr:nvSpPr>
            <xdr:spPr>
              <a:xfrm>
                <a:off x="66908" y="374596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Q4 2025</a:t>
                </a:r>
              </a:p>
            </xdr:txBody>
          </xdr:sp>
          <xdr:sp macro="" textlink="">
            <xdr:nvSpPr>
              <xdr:cNvPr id="18" name="Ltxb3b">
                <a:extLst>
                  <a:ext uri="{FF2B5EF4-FFF2-40B4-BE49-F238E27FC236}">
                    <a16:creationId xmlns:a16="http://schemas.microsoft.com/office/drawing/2014/main" id="{C262005F-F55A-8292-2427-EB10F61CFE63}"/>
                  </a:ext>
                </a:extLst>
              </xdr:cNvPr>
              <xdr:cNvSpPr/>
            </xdr:nvSpPr>
            <xdr:spPr>
              <a:xfrm>
                <a:off x="-60092" y="387296"/>
                <a:ext cx="63500" cy="63500"/>
              </a:xfrm>
              <a:prstGeom prst="rect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0.03604</cdr:x>
      <cdr:y>0.11543</cdr:y>
    </cdr:from>
    <cdr:to>
      <cdr:x>0.99592</cdr:x>
      <cdr:y>0.16589</cdr:y>
    </cdr:to>
    <cdr:sp macro="" textlink="">
      <cdr:nvSpPr>
        <cdr:cNvPr id="15" name="SubHeadline">
          <a:extLst xmlns:a="http://schemas.openxmlformats.org/drawingml/2006/main">
            <a:ext uri="{FF2B5EF4-FFF2-40B4-BE49-F238E27FC236}">
              <a16:creationId xmlns:a16="http://schemas.microsoft.com/office/drawing/2014/main" id="{CD7B8820-1D6F-470B-8334-66A96301AE9B}"/>
            </a:ext>
          </a:extLst>
        </cdr:cNvPr>
        <cdr:cNvSpPr txBox="1"/>
      </cdr:nvSpPr>
      <cdr:spPr>
        <a:xfrm xmlns:a="http://schemas.openxmlformats.org/drawingml/2006/main">
          <a:off x="163038" y="250026"/>
          <a:ext cx="4342026" cy="109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0.29385</cdr:x>
      <cdr:y>0.22018</cdr:y>
    </cdr:from>
    <cdr:to>
      <cdr:x>0.29595</cdr:x>
      <cdr:y>0.87347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B9C9BBB5-4D45-FB8B-B6C0-63C2B7D6194C}"/>
            </a:ext>
          </a:extLst>
        </cdr:cNvPr>
        <cdr:cNvCxnSpPr/>
      </cdr:nvCxnSpPr>
      <cdr:spPr>
        <a:xfrm xmlns:a="http://schemas.openxmlformats.org/drawingml/2006/main">
          <a:off x="782942" y="505943"/>
          <a:ext cx="5596" cy="1501200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rgbClr val="505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0.48558</cdr:x>
      <cdr:y>0.22018</cdr:y>
    </cdr:from>
    <cdr:to>
      <cdr:x>0.48978</cdr:x>
      <cdr:y>0.87347</cdr:y>
    </cdr:to>
    <cdr:cxnSp macro="">
      <cdr:nvCxnSpPr>
        <cdr:cNvPr id="17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D51FF514-0E60-A078-97AC-5C9F0F6CDE58}"/>
            </a:ext>
          </a:extLst>
        </cdr:cNvPr>
        <cdr:cNvCxnSpPr/>
      </cdr:nvCxnSpPr>
      <cdr:spPr>
        <a:xfrm xmlns:a="http://schemas.openxmlformats.org/drawingml/2006/main">
          <a:off x="1293798" y="505943"/>
          <a:ext cx="11191" cy="1501200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rgbClr val="505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0.68391</cdr:x>
      <cdr:y>0.22018</cdr:y>
    </cdr:from>
    <cdr:to>
      <cdr:x>0.68601</cdr:x>
      <cdr:y>0.87347</cdr:y>
    </cdr:to>
    <cdr:cxnSp macro="">
      <cdr:nvCxnSpPr>
        <cdr:cNvPr id="18" name="Straight Connector 17">
          <a:extLst xmlns:a="http://schemas.openxmlformats.org/drawingml/2006/main">
            <a:ext uri="{FF2B5EF4-FFF2-40B4-BE49-F238E27FC236}">
              <a16:creationId xmlns:a16="http://schemas.microsoft.com/office/drawing/2014/main" id="{E8F9B716-B7A3-2906-2692-9E33BCC1699F}"/>
            </a:ext>
          </a:extLst>
        </cdr:cNvPr>
        <cdr:cNvCxnSpPr/>
      </cdr:nvCxnSpPr>
      <cdr:spPr>
        <a:xfrm xmlns:a="http://schemas.openxmlformats.org/drawingml/2006/main">
          <a:off x="1822239" y="505943"/>
          <a:ext cx="5595" cy="1501200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rgbClr val="505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0.17211</cdr:x>
      <cdr:y>0.1771</cdr:y>
    </cdr:from>
    <cdr:to>
      <cdr:x>0.23632</cdr:x>
      <cdr:y>0.21599</cdr:y>
    </cdr:to>
    <cdr:sp macro="" textlink="">
      <cdr:nvSpPr>
        <cdr:cNvPr id="5" name="TextBox 43">
          <a:extLst xmlns:a="http://schemas.openxmlformats.org/drawingml/2006/main">
            <a:ext uri="{FF2B5EF4-FFF2-40B4-BE49-F238E27FC236}">
              <a16:creationId xmlns:a16="http://schemas.microsoft.com/office/drawing/2014/main" id="{26A05EE5-F76D-1543-7279-874A02C5B001}"/>
            </a:ext>
          </a:extLst>
        </cdr:cNvPr>
        <cdr:cNvSpPr txBox="1"/>
      </cdr:nvSpPr>
      <cdr:spPr>
        <a:xfrm xmlns:a="http://schemas.openxmlformats.org/drawingml/2006/main">
          <a:off x="459122" y="406965"/>
          <a:ext cx="171272" cy="89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6350" rIns="0" bIns="6350" rtlCol="0" anchor="ctr" anchorCtr="1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0.5362</cdr:x>
      <cdr:y>0.17723</cdr:y>
    </cdr:from>
    <cdr:to>
      <cdr:x>0.6004</cdr:x>
      <cdr:y>0.21612</cdr:y>
    </cdr:to>
    <cdr:sp macro="" textlink="">
      <cdr:nvSpPr>
        <cdr:cNvPr id="6" name="TextBox 43">
          <a:extLst xmlns:a="http://schemas.openxmlformats.org/drawingml/2006/main">
            <a:ext uri="{FF2B5EF4-FFF2-40B4-BE49-F238E27FC236}">
              <a16:creationId xmlns:a16="http://schemas.microsoft.com/office/drawing/2014/main" id="{F5D4BCCD-FDC7-E2B9-D322-8E836AA2AB54}"/>
            </a:ext>
          </a:extLst>
        </cdr:cNvPr>
        <cdr:cNvSpPr txBox="1"/>
      </cdr:nvSpPr>
      <cdr:spPr>
        <a:xfrm xmlns:a="http://schemas.openxmlformats.org/drawingml/2006/main">
          <a:off x="1430349" y="407256"/>
          <a:ext cx="171273" cy="89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6350" rIns="0" bIns="6350" rtlCol="0" anchor="ctr" anchorCtr="1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2027</a:t>
          </a:r>
        </a:p>
      </cdr:txBody>
    </cdr:sp>
  </cdr:relSizeAnchor>
  <cdr:relSizeAnchor xmlns:cdr="http://schemas.openxmlformats.org/drawingml/2006/chartDrawing">
    <cdr:from>
      <cdr:x>0.35784</cdr:x>
      <cdr:y>0.17629</cdr:y>
    </cdr:from>
    <cdr:to>
      <cdr:x>0.42204</cdr:x>
      <cdr:y>0.21517</cdr:y>
    </cdr:to>
    <cdr:sp macro="" textlink="">
      <cdr:nvSpPr>
        <cdr:cNvPr id="7" name="TextBox 43">
          <a:extLst xmlns:a="http://schemas.openxmlformats.org/drawingml/2006/main">
            <a:ext uri="{FF2B5EF4-FFF2-40B4-BE49-F238E27FC236}">
              <a16:creationId xmlns:a16="http://schemas.microsoft.com/office/drawing/2014/main" id="{92CF46FB-5A53-0DBD-4648-0B3B34331CA1}"/>
            </a:ext>
          </a:extLst>
        </cdr:cNvPr>
        <cdr:cNvSpPr txBox="1"/>
      </cdr:nvSpPr>
      <cdr:spPr>
        <a:xfrm xmlns:a="http://schemas.openxmlformats.org/drawingml/2006/main">
          <a:off x="954561" y="405085"/>
          <a:ext cx="171272" cy="89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6350" rIns="0" bIns="6350" rtlCol="0" anchor="ctr" anchorCtr="1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0.73527</cdr:x>
      <cdr:y>0.17326</cdr:y>
    </cdr:from>
    <cdr:to>
      <cdr:x>0.77055</cdr:x>
      <cdr:y>0.21215</cdr:y>
    </cdr:to>
    <cdr:sp macro="" textlink="">
      <cdr:nvSpPr>
        <cdr:cNvPr id="8" name="TextBox 43">
          <a:extLst xmlns:a="http://schemas.openxmlformats.org/drawingml/2006/main">
            <a:ext uri="{FF2B5EF4-FFF2-40B4-BE49-F238E27FC236}">
              <a16:creationId xmlns:a16="http://schemas.microsoft.com/office/drawing/2014/main" id="{C0F91474-376F-FA76-EFFD-DCCBC0ADC8B4}"/>
            </a:ext>
          </a:extLst>
        </cdr:cNvPr>
        <cdr:cNvSpPr txBox="1"/>
      </cdr:nvSpPr>
      <cdr:spPr>
        <a:xfrm xmlns:a="http://schemas.openxmlformats.org/drawingml/2006/main">
          <a:off x="1961404" y="398129"/>
          <a:ext cx="94110" cy="89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6350" rIns="0" bIns="6350" rtlCol="0" anchor="ctr" anchorCtr="1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LT</a:t>
          </a:r>
        </a:p>
      </cdr:txBody>
    </cdr:sp>
  </cdr:relSizeAnchor>
  <cdr:absSizeAnchor xmlns:cdr="http://schemas.openxmlformats.org/drawingml/2006/chartDrawing">
    <cdr:from>
      <cdr:x>0.10007</cdr:x>
      <cdr:y>0.11023</cdr:y>
    </cdr:from>
    <cdr:ext cx="2080320" cy="126894"/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8BADC58F-EE37-7526-9EAE-29B4428A2D0B}"/>
            </a:ext>
          </a:extLst>
        </cdr:cNvPr>
        <cdr:cNvSpPr txBox="1"/>
      </cdr:nvSpPr>
      <cdr:spPr>
        <a:xfrm xmlns:a="http://schemas.openxmlformats.org/drawingml/2006/main">
          <a:off x="266638" y="253292"/>
          <a:ext cx="2080320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pl-PL" sz="600" b="1" i="0">
              <a:solidFill>
                <a:srgbClr val="000000"/>
              </a:solidFill>
              <a:latin typeface="Arial" panose="020B0604020202020204" pitchFamily="34" charset="0"/>
            </a:rPr>
            <a:t>b) Impact on real GDP growth forecasts</a:t>
          </a:r>
        </a:p>
      </cdr:txBody>
    </cdr:sp>
  </cdr:abs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0.03732</cdr:x>
      <cdr:y>0.01504</cdr:y>
    </cdr:from>
    <cdr:to>
      <cdr:x>0.9972</cdr:x>
      <cdr:y>0.06604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B9E6CEC5-C48E-4CD3-9B1A-D9BF07A6BF60}"/>
            </a:ext>
          </a:extLst>
        </cdr:cNvPr>
        <cdr:cNvSpPr txBox="1"/>
      </cdr:nvSpPr>
      <cdr:spPr>
        <a:xfrm xmlns:a="http://schemas.openxmlformats.org/drawingml/2006/main">
          <a:off x="168817" y="31856"/>
          <a:ext cx="4342026" cy="108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0.03802</cdr:x>
      <cdr:y>0.01504</cdr:y>
    </cdr:from>
    <cdr:to>
      <cdr:x>0.9979</cdr:x>
      <cdr:y>0.06604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273227D3-8E3F-40D7-BC99-45F48C6783EF}"/>
            </a:ext>
          </a:extLst>
        </cdr:cNvPr>
        <cdr:cNvSpPr txBox="1"/>
      </cdr:nvSpPr>
      <cdr:spPr>
        <a:xfrm xmlns:a="http://schemas.openxmlformats.org/drawingml/2006/main">
          <a:off x="172002" y="31857"/>
          <a:ext cx="4342026" cy="108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152399</xdr:rowOff>
    </xdr:from>
    <xdr:to>
      <xdr:col>8</xdr:col>
      <xdr:colOff>754575</xdr:colOff>
      <xdr:row>17</xdr:row>
      <xdr:rowOff>102056</xdr:rowOff>
    </xdr:to>
    <xdr:graphicFrame macro="">
      <xdr:nvGraphicFramePr>
        <xdr:cNvPr id="4" name="Chart 23">
          <a:extLst>
            <a:ext uri="{FF2B5EF4-FFF2-40B4-BE49-F238E27FC236}">
              <a16:creationId xmlns:a16="http://schemas.microsoft.com/office/drawing/2014/main" id="{154B29E1-8E5E-4ECB-A0A3-293121C8684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0.03584</cdr:x>
      <cdr:y>0.00472</cdr:y>
    </cdr:from>
    <cdr:to>
      <cdr:x>0.12888</cdr:x>
      <cdr:y>0.13303</cdr:y>
    </cdr:to>
    <cdr:grpSp>
      <cdr:nvGrpSpPr>
        <cdr:cNvPr id="2" name="Legend">
          <a:extLst xmlns:a="http://schemas.openxmlformats.org/drawingml/2006/main">
            <a:ext uri="{FF2B5EF4-FFF2-40B4-BE49-F238E27FC236}">
              <a16:creationId xmlns:a16="http://schemas.microsoft.com/office/drawing/2014/main" id="{32FEEF88-0F14-1C1D-A570-34EB9E1A9EE6}"/>
            </a:ext>
          </a:extLst>
        </cdr:cNvPr>
        <cdr:cNvGrpSpPr/>
      </cdr:nvGrpSpPr>
      <cdr:grpSpPr>
        <a:xfrm xmlns:a="http://schemas.openxmlformats.org/drawingml/2006/main">
          <a:off x="162562" y="11221"/>
          <a:ext cx="422017" cy="305187"/>
          <a:chOff x="0" y="0"/>
          <a:chExt cx="422543" cy="303739"/>
        </a:xfrm>
      </cdr:grpSpPr>
      <cdr:grpSp>
        <cdr:nvGrpSpPr>
          <cdr:cNvPr id="3" name="Ltxb1">
            <a:extLst xmlns:a="http://schemas.openxmlformats.org/drawingml/2006/main">
              <a:ext uri="{FF2B5EF4-FFF2-40B4-BE49-F238E27FC236}">
                <a16:creationId xmlns:a16="http://schemas.microsoft.com/office/drawing/2014/main" id="{C0A4E3CE-C30A-AA13-9F94-46A36891EC9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543" cy="101246"/>
            <a:chOff x="0" y="0"/>
            <a:chExt cx="422017" cy="101730"/>
          </a:xfrm>
        </cdr:grpSpPr>
        <cdr:sp macro="" textlink="">
          <cdr:nvSpPr>
            <cdr:cNvPr id="1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9178EFD-9388-EDB1-F1AA-8685342280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3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1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97918E1-749E-A582-55A1-15B22097C147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1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wrap="square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" name="Ltxb2">
            <a:extLst xmlns:a="http://schemas.openxmlformats.org/drawingml/2006/main">
              <a:ext uri="{FF2B5EF4-FFF2-40B4-BE49-F238E27FC236}">
                <a16:creationId xmlns:a16="http://schemas.microsoft.com/office/drawing/2014/main" id="{A5EB93F3-4934-755B-3EB4-C51DE19009C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543" cy="101246"/>
            <a:chOff x="0" y="101729"/>
            <a:chExt cx="422017" cy="101729"/>
          </a:xfrm>
        </cdr:grpSpPr>
        <cdr:sp macro="" textlink="">
          <cdr:nvSpPr>
            <cdr:cNvPr id="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0A358FA-CF08-E3DE-1EC5-FDBB6DBAE8B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EC3F114-4A5A-EAD4-8429-CCCF693ACF38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wrap="square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" name="Ltxb3">
            <a:extLst xmlns:a="http://schemas.openxmlformats.org/drawingml/2006/main">
              <a:ext uri="{FF2B5EF4-FFF2-40B4-BE49-F238E27FC236}">
                <a16:creationId xmlns:a16="http://schemas.microsoft.com/office/drawing/2014/main" id="{C2E4A23C-A65B-AC83-6174-FD6A3C336A5E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422543" cy="101246"/>
            <a:chOff x="0" y="203458"/>
            <a:chExt cx="422017" cy="101729"/>
          </a:xfrm>
        </cdr:grpSpPr>
        <cdr:sp macro="" textlink="">
          <cdr:nvSpPr>
            <cdr:cNvPr id="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A2A2E50-146F-0BDB-A067-EC5D4581CD8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cdr:txBody>
        </cdr:sp>
        <cdr:sp macro="" textlink="">
          <cdr:nvSpPr>
            <cdr:cNvPr id="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75AB2BC-23B7-690F-2C97-86ACD4F407C3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wrap="square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244376</xdr:colOff>
      <xdr:row>2</xdr:row>
      <xdr:rowOff>64650</xdr:rowOff>
    </xdr:from>
    <xdr:to>
      <xdr:col>9</xdr:col>
      <xdr:colOff>200666</xdr:colOff>
      <xdr:row>26</xdr:row>
      <xdr:rowOff>61611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42DC4CDD-C6B8-E34E-7F64-69966D0E17EC}"/>
            </a:ext>
          </a:extLst>
        </xdr:cNvPr>
        <xdr:cNvGrpSpPr/>
      </xdr:nvGrpSpPr>
      <xdr:grpSpPr>
        <a:xfrm>
          <a:off x="244376" y="445650"/>
          <a:ext cx="4547340" cy="4607061"/>
          <a:chOff x="244376" y="443127"/>
          <a:chExt cx="4548475" cy="4589146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18E84B3D-75D3-44D2-ACB8-58EB27D37FAC}"/>
              </a:ext>
            </a:extLst>
          </xdr:cNvPr>
          <xdr:cNvGrpSpPr/>
        </xdr:nvGrpSpPr>
        <xdr:grpSpPr>
          <a:xfrm>
            <a:off x="244376" y="728260"/>
            <a:ext cx="4548475" cy="4304013"/>
            <a:chOff x="5622000" y="5505449"/>
            <a:chExt cx="4552800" cy="4661041"/>
          </a:xfrm>
        </xdr:grpSpPr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14DA6288-8154-7C68-C8CF-E207DE51AA08}"/>
                </a:ext>
              </a:extLst>
            </xdr:cNvPr>
            <xdr:cNvGrpSpPr/>
          </xdr:nvGrpSpPr>
          <xdr:grpSpPr>
            <a:xfrm>
              <a:off x="5635918" y="5505449"/>
              <a:ext cx="4538882" cy="2277225"/>
              <a:chOff x="5635918" y="5505449"/>
              <a:chExt cx="4538882" cy="2277225"/>
            </a:xfrm>
          </xdr:grpSpPr>
          <xdr:graphicFrame macro="">
            <xdr:nvGraphicFramePr>
              <xdr:cNvPr id="7" name="Chart 2">
                <a:extLst>
                  <a:ext uri="{FF2B5EF4-FFF2-40B4-BE49-F238E27FC236}">
                    <a16:creationId xmlns:a16="http://schemas.microsoft.com/office/drawing/2014/main" id="{9793E272-8E5C-2CF5-F25A-5BA0D4A8F8B9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635918" y="5505451"/>
              <a:ext cx="2268391" cy="225274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2">
                <a:extLst>
                  <a:ext uri="{FF2B5EF4-FFF2-40B4-BE49-F238E27FC236}">
                    <a16:creationId xmlns:a16="http://schemas.microsoft.com/office/drawing/2014/main" id="{4C342599-A513-BE83-5960-C5493CBDC097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907850" y="5505449"/>
              <a:ext cx="2266950" cy="22772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6D54DCB3-8F5B-519F-425B-AE6E22634B70}"/>
                </a:ext>
              </a:extLst>
            </xdr:cNvPr>
            <xdr:cNvGrpSpPr/>
          </xdr:nvGrpSpPr>
          <xdr:grpSpPr>
            <a:xfrm>
              <a:off x="5622000" y="7839073"/>
              <a:ext cx="4552800" cy="2327417"/>
              <a:chOff x="5622000" y="8096248"/>
              <a:chExt cx="4552800" cy="2327417"/>
            </a:xfrm>
          </xdr:grpSpPr>
          <xdr:graphicFrame macro="">
            <xdr:nvGraphicFramePr>
              <xdr:cNvPr id="5" name="Chart 4">
                <a:extLst>
                  <a:ext uri="{FF2B5EF4-FFF2-40B4-BE49-F238E27FC236}">
                    <a16:creationId xmlns:a16="http://schemas.microsoft.com/office/drawing/2014/main" id="{7CC35B07-BE3A-3553-3A09-7A14B7E0AF27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622000" y="8102883"/>
              <a:ext cx="2266950" cy="23022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6" name="Chart 2">
                <a:extLst>
                  <a:ext uri="{FF2B5EF4-FFF2-40B4-BE49-F238E27FC236}">
                    <a16:creationId xmlns:a16="http://schemas.microsoft.com/office/drawing/2014/main" id="{75CCEC45-BAAF-B41A-BF03-9A4A0E36FB5C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907850" y="8096248"/>
              <a:ext cx="2266950" cy="232741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grpSp>
        <xdr:nvGrpSpPr>
          <xdr:cNvPr id="9" name="Legend">
            <a:extLst>
              <a:ext uri="{FF2B5EF4-FFF2-40B4-BE49-F238E27FC236}">
                <a16:creationId xmlns:a16="http://schemas.microsoft.com/office/drawing/2014/main" id="{F8142C1C-58AE-6BE5-D49B-4C93163D29F8}"/>
              </a:ext>
            </a:extLst>
          </xdr:cNvPr>
          <xdr:cNvGrpSpPr/>
        </xdr:nvGrpSpPr>
        <xdr:grpSpPr>
          <a:xfrm>
            <a:off x="484458" y="443127"/>
            <a:ext cx="478542" cy="199534"/>
            <a:chOff x="18187" y="0"/>
            <a:chExt cx="403830" cy="206847"/>
          </a:xfrm>
        </xdr:grpSpPr>
        <xdr:grpSp>
          <xdr:nvGrpSpPr>
            <xdr:cNvPr id="10" name="Ltxb1">
              <a:extLst>
                <a:ext uri="{FF2B5EF4-FFF2-40B4-BE49-F238E27FC236}">
                  <a16:creationId xmlns:a16="http://schemas.microsoft.com/office/drawing/2014/main" id="{9675DDAE-093B-7CE8-B7A3-309FE062D993}"/>
                </a:ext>
              </a:extLst>
            </xdr:cNvPr>
            <xdr:cNvGrpSpPr/>
          </xdr:nvGrpSpPr>
          <xdr:grpSpPr>
            <a:xfrm>
              <a:off x="18187" y="0"/>
              <a:ext cx="403830" cy="105117"/>
              <a:chOff x="18187" y="0"/>
              <a:chExt cx="403830" cy="105117"/>
            </a:xfrm>
          </xdr:grpSpPr>
          <xdr:sp macro="" textlink="">
            <xdr:nvSpPr>
              <xdr:cNvPr id="14" name="Ltxb1a">
                <a:extLst>
                  <a:ext uri="{FF2B5EF4-FFF2-40B4-BE49-F238E27FC236}">
                    <a16:creationId xmlns:a16="http://schemas.microsoft.com/office/drawing/2014/main" id="{EB9B47B6-BFA0-FBF4-4ACB-37A77CBB371F}"/>
                  </a:ext>
                </a:extLst>
              </xdr:cNvPr>
              <xdr:cNvSpPr txBox="1"/>
            </xdr:nvSpPr>
            <xdr:spPr>
              <a:xfrm>
                <a:off x="127000" y="0"/>
                <a:ext cx="295017" cy="105117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Q3 2025</a:t>
                </a:r>
              </a:p>
            </xdr:txBody>
          </xdr:sp>
          <xdr:sp macro="" textlink="">
            <xdr:nvSpPr>
              <xdr:cNvPr id="15" name="Ltxb1b">
                <a:extLst>
                  <a:ext uri="{FF2B5EF4-FFF2-40B4-BE49-F238E27FC236}">
                    <a16:creationId xmlns:a16="http://schemas.microsoft.com/office/drawing/2014/main" id="{990B1790-CEA7-9A10-60F1-C488D778CB73}"/>
                  </a:ext>
                </a:extLst>
              </xdr:cNvPr>
              <xdr:cNvSpPr/>
            </xdr:nvSpPr>
            <xdr:spPr>
              <a:xfrm>
                <a:off x="18187" y="20174"/>
                <a:ext cx="54988" cy="67796"/>
              </a:xfrm>
              <a:prstGeom prst="ellipse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11" name="Ltxb2">
              <a:extLst>
                <a:ext uri="{FF2B5EF4-FFF2-40B4-BE49-F238E27FC236}">
                  <a16:creationId xmlns:a16="http://schemas.microsoft.com/office/drawing/2014/main" id="{791D49F0-5629-55CF-5975-63F3112D9EC3}"/>
                </a:ext>
              </a:extLst>
            </xdr:cNvPr>
            <xdr:cNvGrpSpPr/>
          </xdr:nvGrpSpPr>
          <xdr:grpSpPr>
            <a:xfrm>
              <a:off x="18187" y="101730"/>
              <a:ext cx="403830" cy="105117"/>
              <a:chOff x="18187" y="101730"/>
              <a:chExt cx="403830" cy="105118"/>
            </a:xfrm>
          </xdr:grpSpPr>
          <xdr:sp macro="" textlink="">
            <xdr:nvSpPr>
              <xdr:cNvPr id="12" name="Ltxb2a">
                <a:extLst>
                  <a:ext uri="{FF2B5EF4-FFF2-40B4-BE49-F238E27FC236}">
                    <a16:creationId xmlns:a16="http://schemas.microsoft.com/office/drawing/2014/main" id="{D42B7EFA-0676-8361-F168-1383550745CF}"/>
                  </a:ext>
                </a:extLst>
              </xdr:cNvPr>
              <xdr:cNvSpPr txBox="1"/>
            </xdr:nvSpPr>
            <xdr:spPr>
              <a:xfrm>
                <a:off x="127000" y="101730"/>
                <a:ext cx="295017" cy="105118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Q4 2025</a:t>
                </a:r>
              </a:p>
            </xdr:txBody>
          </xdr:sp>
          <xdr:sp macro="" textlink="">
            <xdr:nvSpPr>
              <xdr:cNvPr id="13" name="Ltxb2b">
                <a:extLst>
                  <a:ext uri="{FF2B5EF4-FFF2-40B4-BE49-F238E27FC236}">
                    <a16:creationId xmlns:a16="http://schemas.microsoft.com/office/drawing/2014/main" id="{C88C8DD1-2E21-3792-A8E2-FD8B6A1BCE64}"/>
                  </a:ext>
                </a:extLst>
              </xdr:cNvPr>
              <xdr:cNvSpPr/>
            </xdr:nvSpPr>
            <xdr:spPr>
              <a:xfrm>
                <a:off x="18187" y="121904"/>
                <a:ext cx="54988" cy="67797"/>
              </a:xfrm>
              <a:prstGeom prst="ellipse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0.10653</cdr:x>
      <cdr:y>0.02253</cdr:y>
    </cdr:from>
    <cdr:to>
      <cdr:x>0.99583</cdr:x>
      <cdr:y>0.12771</cdr:y>
    </cdr:to>
    <cdr:sp macro="" textlink="">
      <cdr:nvSpPr>
        <cdr:cNvPr id="45" name="SubHeadline">
          <a:extLst xmlns:a="http://schemas.openxmlformats.org/drawingml/2006/main">
            <a:ext uri="{FF2B5EF4-FFF2-40B4-BE49-F238E27FC236}">
              <a16:creationId xmlns:a16="http://schemas.microsoft.com/office/drawing/2014/main" id="{F71AA5B5-936C-4DB3-96AC-39D4FCECF38C}"/>
            </a:ext>
          </a:extLst>
        </cdr:cNvPr>
        <cdr:cNvSpPr txBox="1"/>
      </cdr:nvSpPr>
      <cdr:spPr>
        <a:xfrm xmlns:a="http://schemas.openxmlformats.org/drawingml/2006/main">
          <a:off x="240510" y="46572"/>
          <a:ext cx="2007749" cy="217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7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Interest </a:t>
          </a:r>
          <a:r>
            <a:rPr lang="en-GB" sz="7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rate on ECB’s deposit facility </a:t>
          </a:r>
          <a:r>
            <a:rPr lang="en-GB" sz="7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(percentages)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0.10242</cdr:x>
      <cdr:y>0.03072</cdr:y>
    </cdr:from>
    <cdr:to>
      <cdr:x>0.9055</cdr:x>
      <cdr:y>0.13766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370C4B2F-B54E-47DA-A8D4-7B6CAC40BB40}"/>
            </a:ext>
          </a:extLst>
        </cdr:cNvPr>
        <cdr:cNvSpPr txBox="1"/>
      </cdr:nvSpPr>
      <cdr:spPr>
        <a:xfrm xmlns:a="http://schemas.openxmlformats.org/drawingml/2006/main">
          <a:off x="232599" y="64837"/>
          <a:ext cx="1823737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0.10359</cdr:x>
      <cdr:y>0.01746</cdr:y>
    </cdr:from>
    <cdr:to>
      <cdr:x>0.9604</cdr:x>
      <cdr:y>0.12236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A82384F1-1B53-41D3-8DE9-2E2BC34EE927}"/>
            </a:ext>
          </a:extLst>
        </cdr:cNvPr>
        <cdr:cNvSpPr txBox="1"/>
      </cdr:nvSpPr>
      <cdr:spPr>
        <a:xfrm xmlns:a="http://schemas.openxmlformats.org/drawingml/2006/main">
          <a:off x="235247" y="37255"/>
          <a:ext cx="1945768" cy="223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 panose="020B0604020202020204" pitchFamily="34" charset="0"/>
            </a:rPr>
            <a:t>c) Oil price (USD per barrel)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0.10242</cdr:x>
      <cdr:y>0.02341</cdr:y>
    </cdr:from>
    <cdr:to>
      <cdr:x>0.92187</cdr:x>
      <cdr:y>0.12804</cdr:y>
    </cdr:to>
    <cdr:sp macro="" textlink="">
      <cdr:nvSpPr>
        <cdr:cNvPr id="19" name="SubHeadline">
          <a:extLst xmlns:a="http://schemas.openxmlformats.org/drawingml/2006/main">
            <a:ext uri="{FF2B5EF4-FFF2-40B4-BE49-F238E27FC236}">
              <a16:creationId xmlns:a16="http://schemas.microsoft.com/office/drawing/2014/main" id="{5DE2E6EB-0249-4793-9344-35E1658F2DC5}"/>
            </a:ext>
          </a:extLst>
        </cdr:cNvPr>
        <cdr:cNvSpPr txBox="1"/>
      </cdr:nvSpPr>
      <cdr:spPr>
        <a:xfrm xmlns:a="http://schemas.openxmlformats.org/drawingml/2006/main">
          <a:off x="232599" y="50488"/>
          <a:ext cx="1860907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d) Annual growth in compensation per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d)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 employee (annual percentage changes)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47625</xdr:rowOff>
    </xdr:from>
    <xdr:to>
      <xdr:col>9</xdr:col>
      <xdr:colOff>116400</xdr:colOff>
      <xdr:row>17</xdr:row>
      <xdr:rowOff>115929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C805E7DD-A785-469B-8675-A05F93A955B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0.03743</cdr:x>
      <cdr:y>0</cdr:y>
    </cdr:from>
    <cdr:to>
      <cdr:x>0.40947</cdr:x>
      <cdr:y>0.0928</cdr:y>
    </cdr:to>
    <cdr:grpSp>
      <cdr:nvGrpSpPr>
        <cdr:cNvPr id="2" name="Legend">
          <a:extLst xmlns:a="http://schemas.openxmlformats.org/drawingml/2006/main">
            <a:ext uri="{FF2B5EF4-FFF2-40B4-BE49-F238E27FC236}">
              <a16:creationId xmlns:a16="http://schemas.microsoft.com/office/drawing/2014/main" id="{DA460E60-1F38-0713-3A03-349D5D9EBB07}"/>
            </a:ext>
          </a:extLst>
        </cdr:cNvPr>
        <cdr:cNvGrpSpPr/>
      </cdr:nvGrpSpPr>
      <cdr:grpSpPr>
        <a:xfrm xmlns:a="http://schemas.openxmlformats.org/drawingml/2006/main">
          <a:off x="169794" y="0"/>
          <a:ext cx="1687545" cy="203458"/>
          <a:chOff x="0" y="0"/>
          <a:chExt cx="1687525" cy="203452"/>
        </a:xfrm>
      </cdr:grpSpPr>
      <cdr:grpSp>
        <cdr:nvGrpSpPr>
          <cdr:cNvPr id="3" name="Ltxb1">
            <a:extLst xmlns:a="http://schemas.openxmlformats.org/drawingml/2006/main">
              <a:ext uri="{FF2B5EF4-FFF2-40B4-BE49-F238E27FC236}">
                <a16:creationId xmlns:a16="http://schemas.microsoft.com/office/drawing/2014/main" id="{F103C098-4BEF-E0DA-1D20-28AD83B3307D}"/>
              </a:ext>
            </a:extLst>
          </cdr:cNvPr>
          <cdr:cNvGrpSpPr/>
        </cdr:nvGrpSpPr>
        <cdr:grpSpPr>
          <a:xfrm xmlns:a="http://schemas.openxmlformats.org/drawingml/2006/main">
            <a:off x="12700" y="0"/>
            <a:ext cx="614493" cy="101726"/>
            <a:chOff x="12700" y="0"/>
            <a:chExt cx="614502" cy="101729"/>
          </a:xfrm>
        </cdr:grpSpPr>
        <cdr:sp macro="" textlink="">
          <cdr:nvSpPr>
            <cdr:cNvPr id="1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E1DE15E-9E74-E261-066E-3DC6AFB5146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Q3 2025</a:t>
              </a:r>
            </a:p>
          </cdr:txBody>
        </cdr:sp>
        <cdr:sp macro="" textlink="">
          <cdr:nvSpPr>
            <cdr:cNvPr id="1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6418099-E31E-9F0F-4571-B39699627FAB}"/>
                </a:ext>
              </a:extLst>
            </cdr:cNvPr>
            <cdr:cNvSpPr/>
          </cdr:nvSpPr>
          <cdr:spPr>
            <a:xfrm xmlns:a="http://schemas.openxmlformats.org/drawingml/2006/main">
              <a:off x="1270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wrap="square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" name="Ltxb2">
            <a:extLst xmlns:a="http://schemas.openxmlformats.org/drawingml/2006/main">
              <a:ext uri="{FF2B5EF4-FFF2-40B4-BE49-F238E27FC236}">
                <a16:creationId xmlns:a16="http://schemas.microsoft.com/office/drawing/2014/main" id="{86D7BD58-1E17-28A6-78DF-969F8C6F89CB}"/>
              </a:ext>
            </a:extLst>
          </cdr:cNvPr>
          <cdr:cNvGrpSpPr/>
        </cdr:nvGrpSpPr>
        <cdr:grpSpPr>
          <a:xfrm xmlns:a="http://schemas.openxmlformats.org/drawingml/2006/main">
            <a:off x="0" y="101726"/>
            <a:ext cx="678490" cy="101726"/>
            <a:chOff x="0" y="101729"/>
            <a:chExt cx="678498" cy="101729"/>
          </a:xfrm>
        </cdr:grpSpPr>
        <cdr:sp macro="" textlink="">
          <cdr:nvSpPr>
            <cdr:cNvPr id="1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E26738E-6D3A-8D05-4348-9A76837F8BF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Q3 2025</a:t>
              </a:r>
            </a:p>
          </cdr:txBody>
        </cdr:sp>
        <cdr:sp macro="" textlink="">
          <cdr:nvSpPr>
            <cdr:cNvPr id="1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5B194F7-01F8-829B-22C6-2EEC3658BF6F}"/>
                </a:ext>
              </a:extLst>
            </cdr:cNvPr>
            <cdr:cNvSpPr/>
          </cdr:nvSpPr>
          <cdr:spPr>
            <a:xfrm xmlns:a="http://schemas.openxmlformats.org/drawingml/2006/main">
              <a:off x="0" y="101729"/>
              <a:ext cx="88900" cy="88900"/>
            </a:xfrm>
            <a:prstGeom xmlns:a="http://schemas.openxmlformats.org/drawingml/2006/main" prst="mathMultiply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wrap="square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" name="Ltxb3">
            <a:extLst xmlns:a="http://schemas.openxmlformats.org/drawingml/2006/main">
              <a:ext uri="{FF2B5EF4-FFF2-40B4-BE49-F238E27FC236}">
                <a16:creationId xmlns:a16="http://schemas.microsoft.com/office/drawing/2014/main" id="{97E808D3-1490-FC25-3C2A-D64FB98084FD}"/>
              </a:ext>
            </a:extLst>
          </cdr:cNvPr>
          <cdr:cNvGrpSpPr/>
        </cdr:nvGrpSpPr>
        <cdr:grpSpPr>
          <a:xfrm xmlns:a="http://schemas.openxmlformats.org/drawingml/2006/main">
            <a:off x="1009035" y="0"/>
            <a:ext cx="627195" cy="101726"/>
            <a:chOff x="1009047" y="0"/>
            <a:chExt cx="627202" cy="101729"/>
          </a:xfrm>
        </cdr:grpSpPr>
        <cdr:sp macro="" textlink="">
          <cdr:nvSpPr>
            <cdr:cNvPr id="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31B0244-64B5-0C43-A679-367DE24DDA38}"/>
                </a:ext>
              </a:extLst>
            </cdr:cNvPr>
            <cdr:cNvSpPr txBox="1"/>
          </cdr:nvSpPr>
          <cdr:spPr>
            <a:xfrm xmlns:a="http://schemas.openxmlformats.org/drawingml/2006/main">
              <a:off x="1136047" y="0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Q4 2025</a:t>
              </a:r>
            </a:p>
          </cdr:txBody>
        </cdr:sp>
        <cdr:sp macro="" textlink="">
          <cdr:nvSpPr>
            <cdr:cNvPr id="1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D4D8311-43EA-6FDB-9540-8455F0520B9D}"/>
                </a:ext>
              </a:extLst>
            </cdr:cNvPr>
            <cdr:cNvSpPr/>
          </cdr:nvSpPr>
          <cdr:spPr>
            <a:xfrm xmlns:a="http://schemas.openxmlformats.org/drawingml/2006/main">
              <a:off x="1009047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wrap="square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" name="Ltxb4">
            <a:extLst xmlns:a="http://schemas.openxmlformats.org/drawingml/2006/main">
              <a:ext uri="{FF2B5EF4-FFF2-40B4-BE49-F238E27FC236}">
                <a16:creationId xmlns:a16="http://schemas.microsoft.com/office/drawing/2014/main" id="{1EC1D145-D1F5-D140-FEE2-6B5FF562E6B9}"/>
              </a:ext>
            </a:extLst>
          </cdr:cNvPr>
          <cdr:cNvGrpSpPr/>
        </cdr:nvGrpSpPr>
        <cdr:grpSpPr>
          <a:xfrm xmlns:a="http://schemas.openxmlformats.org/drawingml/2006/main">
            <a:off x="1009035" y="101726"/>
            <a:ext cx="678490" cy="101726"/>
            <a:chOff x="1009047" y="101729"/>
            <a:chExt cx="678498" cy="101729"/>
          </a:xfrm>
        </cdr:grpSpPr>
        <cdr:sp macro="" textlink="">
          <cdr:nvSpPr>
            <cdr:cNvPr id="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CAF64DB-7E5E-FCFF-4426-981525438BBE}"/>
                </a:ext>
              </a:extLst>
            </cdr:cNvPr>
            <cdr:cNvSpPr txBox="1"/>
          </cdr:nvSpPr>
          <cdr:spPr>
            <a:xfrm xmlns:a="http://schemas.openxmlformats.org/drawingml/2006/main">
              <a:off x="1136047" y="101729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Q4 2025</a:t>
              </a:r>
            </a:p>
          </cdr:txBody>
        </cdr:sp>
        <cdr:sp macro="" textlink="">
          <cdr:nvSpPr>
            <cdr:cNvPr id="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3FB7907-33CD-28D9-7B14-0ACA97E439BD}"/>
                </a:ext>
              </a:extLst>
            </cdr:cNvPr>
            <cdr:cNvSpPr/>
          </cdr:nvSpPr>
          <cdr:spPr>
            <a:xfrm xmlns:a="http://schemas.openxmlformats.org/drawingml/2006/main">
              <a:off x="1009047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wrap="square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388740</xdr:colOff>
      <xdr:row>3</xdr:row>
      <xdr:rowOff>76763</xdr:rowOff>
    </xdr:from>
    <xdr:to>
      <xdr:col>9</xdr:col>
      <xdr:colOff>162240</xdr:colOff>
      <xdr:row>45</xdr:row>
      <xdr:rowOff>91612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50CA3F80-5EE2-F10F-145D-99283110BE85}"/>
            </a:ext>
          </a:extLst>
        </xdr:cNvPr>
        <xdr:cNvGrpSpPr/>
      </xdr:nvGrpSpPr>
      <xdr:grpSpPr>
        <a:xfrm>
          <a:off x="388740" y="562538"/>
          <a:ext cx="4536000" cy="6815699"/>
          <a:chOff x="388740" y="562538"/>
          <a:chExt cx="4536000" cy="6815699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3DBBCDD1-E770-4C22-A4B5-B0FC37ED4BDA}"/>
              </a:ext>
            </a:extLst>
          </xdr:cNvPr>
          <xdr:cNvGrpSpPr>
            <a:grpSpLocks noChangeAspect="1"/>
          </xdr:cNvGrpSpPr>
        </xdr:nvGrpSpPr>
        <xdr:grpSpPr>
          <a:xfrm>
            <a:off x="388740" y="650644"/>
            <a:ext cx="4536000" cy="6727593"/>
            <a:chOff x="509077" y="964927"/>
            <a:chExt cx="4559201" cy="6547041"/>
          </a:xfrm>
        </xdr:grpSpPr>
        <xdr:graphicFrame macro="">
          <xdr:nvGraphicFramePr>
            <xdr:cNvPr id="21" name="Chart 16">
              <a:extLst>
                <a:ext uri="{FF2B5EF4-FFF2-40B4-BE49-F238E27FC236}">
                  <a16:creationId xmlns:a16="http://schemas.microsoft.com/office/drawing/2014/main" id="{1029BBDD-A90E-48AF-9883-6738CF17904B}"/>
                </a:ext>
              </a:extLst>
            </xdr:cNvPr>
            <xdr:cNvGraphicFramePr>
              <a:graphicFrameLocks/>
            </xdr:cNvGraphicFramePr>
          </xdr:nvGraphicFramePr>
          <xdr:xfrm>
            <a:off x="515587" y="964927"/>
            <a:ext cx="4552691" cy="211482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22" name="Chart 17">
              <a:extLst>
                <a:ext uri="{FF2B5EF4-FFF2-40B4-BE49-F238E27FC236}">
                  <a16:creationId xmlns:a16="http://schemas.microsoft.com/office/drawing/2014/main" id="{888D586F-C346-4F5D-9BAA-4D72F96FB885}"/>
                </a:ext>
              </a:extLst>
            </xdr:cNvPr>
            <xdr:cNvGraphicFramePr>
              <a:graphicFrameLocks/>
            </xdr:cNvGraphicFramePr>
          </xdr:nvGraphicFramePr>
          <xdr:xfrm>
            <a:off x="509077" y="3157537"/>
            <a:ext cx="4557108" cy="212953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23" name="Chart 17">
              <a:extLst>
                <a:ext uri="{FF2B5EF4-FFF2-40B4-BE49-F238E27FC236}">
                  <a16:creationId xmlns:a16="http://schemas.microsoft.com/office/drawing/2014/main" id="{BFE52420-ADF1-4B32-B9E3-B89BA2C7ECC6}"/>
                </a:ext>
              </a:extLst>
            </xdr:cNvPr>
            <xdr:cNvGraphicFramePr>
              <a:graphicFrameLocks/>
            </xdr:cNvGraphicFramePr>
          </xdr:nvGraphicFramePr>
          <xdr:xfrm>
            <a:off x="509078" y="5343525"/>
            <a:ext cx="4557108" cy="216844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sp macro="" textlink="">
        <xdr:nvSpPr>
          <xdr:cNvPr id="10" name="Ltxb1a">
            <a:extLst>
              <a:ext uri="{FF2B5EF4-FFF2-40B4-BE49-F238E27FC236}">
                <a16:creationId xmlns:a16="http://schemas.microsoft.com/office/drawing/2014/main" id="{F32880F1-2510-436B-9DB5-7E02D34414F9}"/>
              </a:ext>
            </a:extLst>
          </xdr:cNvPr>
          <xdr:cNvSpPr txBox="1"/>
        </xdr:nvSpPr>
        <xdr:spPr>
          <a:xfrm>
            <a:off x="689571" y="562538"/>
            <a:ext cx="295017" cy="102183"/>
          </a:xfrm>
          <a:prstGeom prst="rect">
            <a:avLst/>
          </a:prstGeom>
        </xdr:spPr>
        <xdr:txBody>
          <a:bodyPr vert="horz" wrap="square" lIns="0" tIns="0" rIns="0" bIns="13178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600" b="0" i="0">
                <a:solidFill>
                  <a:srgbClr val="000000"/>
                </a:solidFill>
                <a:latin typeface="Arial" panose="020B0604020202020204" pitchFamily="34" charset="0"/>
              </a:rPr>
              <a:t>Q2 2025</a:t>
            </a:r>
          </a:p>
        </xdr:txBody>
      </xdr:sp>
      <xdr:sp macro="" textlink="">
        <xdr:nvSpPr>
          <xdr:cNvPr id="11" name="Ltxb1b">
            <a:extLst>
              <a:ext uri="{FF2B5EF4-FFF2-40B4-BE49-F238E27FC236}">
                <a16:creationId xmlns:a16="http://schemas.microsoft.com/office/drawing/2014/main" id="{8DA0FC56-4BDD-4238-B35E-40584B2DA273}"/>
              </a:ext>
            </a:extLst>
          </xdr:cNvPr>
          <xdr:cNvSpPr/>
        </xdr:nvSpPr>
        <xdr:spPr>
          <a:xfrm>
            <a:off x="562571" y="575294"/>
            <a:ext cx="63500" cy="63783"/>
          </a:xfrm>
          <a:prstGeom prst="rect">
            <a:avLst/>
          </a:prstGeom>
          <a:solidFill>
            <a:srgbClr val="003299"/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2" name="Ltxb2a">
            <a:extLst>
              <a:ext uri="{FF2B5EF4-FFF2-40B4-BE49-F238E27FC236}">
                <a16:creationId xmlns:a16="http://schemas.microsoft.com/office/drawing/2014/main" id="{9A2DCA04-B2AF-459F-84C0-3ECB24F9DD65}"/>
              </a:ext>
            </a:extLst>
          </xdr:cNvPr>
          <xdr:cNvSpPr txBox="1"/>
        </xdr:nvSpPr>
        <xdr:spPr>
          <a:xfrm>
            <a:off x="689570" y="664721"/>
            <a:ext cx="295017" cy="102183"/>
          </a:xfrm>
          <a:prstGeom prst="rect">
            <a:avLst/>
          </a:prstGeom>
        </xdr:spPr>
        <xdr:txBody>
          <a:bodyPr vert="horz" wrap="square" lIns="0" tIns="0" rIns="0" bIns="13178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600" b="0" i="0">
                <a:solidFill>
                  <a:srgbClr val="000000"/>
                </a:solidFill>
                <a:latin typeface="Arial" panose="020B0604020202020204" pitchFamily="34" charset="0"/>
              </a:rPr>
              <a:t>Q3 2025</a:t>
            </a:r>
          </a:p>
        </xdr:txBody>
      </xdr:sp>
      <xdr:sp macro="" textlink="">
        <xdr:nvSpPr>
          <xdr:cNvPr id="26" name="Ltxb2b">
            <a:extLst>
              <a:ext uri="{FF2B5EF4-FFF2-40B4-BE49-F238E27FC236}">
                <a16:creationId xmlns:a16="http://schemas.microsoft.com/office/drawing/2014/main" id="{494437AE-80C4-420E-A5FA-0FD555314FCD}"/>
              </a:ext>
            </a:extLst>
          </xdr:cNvPr>
          <xdr:cNvSpPr/>
        </xdr:nvSpPr>
        <xdr:spPr>
          <a:xfrm>
            <a:off x="562571" y="677477"/>
            <a:ext cx="63500" cy="63783"/>
          </a:xfrm>
          <a:prstGeom prst="rect">
            <a:avLst/>
          </a:prstGeom>
          <a:solidFill>
            <a:srgbClr val="FFB400"/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27" name="Ltxb3a">
            <a:extLst>
              <a:ext uri="{FF2B5EF4-FFF2-40B4-BE49-F238E27FC236}">
                <a16:creationId xmlns:a16="http://schemas.microsoft.com/office/drawing/2014/main" id="{96756A83-708D-45D3-81B1-3612315A87C4}"/>
              </a:ext>
            </a:extLst>
          </xdr:cNvPr>
          <xdr:cNvSpPr txBox="1"/>
        </xdr:nvSpPr>
        <xdr:spPr>
          <a:xfrm>
            <a:off x="689570" y="766903"/>
            <a:ext cx="295017" cy="102183"/>
          </a:xfrm>
          <a:prstGeom prst="rect">
            <a:avLst/>
          </a:prstGeom>
        </xdr:spPr>
        <xdr:txBody>
          <a:bodyPr vert="horz" wrap="square" lIns="0" tIns="0" rIns="0" bIns="13178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600" b="0" i="0">
                <a:solidFill>
                  <a:srgbClr val="000000"/>
                </a:solidFill>
                <a:latin typeface="Arial" panose="020B0604020202020204" pitchFamily="34" charset="0"/>
              </a:rPr>
              <a:t>Q4 2025</a:t>
            </a:r>
          </a:p>
        </xdr:txBody>
      </xdr:sp>
      <xdr:sp macro="" textlink="">
        <xdr:nvSpPr>
          <xdr:cNvPr id="28" name="Ltxb3b">
            <a:extLst>
              <a:ext uri="{FF2B5EF4-FFF2-40B4-BE49-F238E27FC236}">
                <a16:creationId xmlns:a16="http://schemas.microsoft.com/office/drawing/2014/main" id="{DCB09246-FBA7-4E30-ABC0-947F4EB3CC3F}"/>
              </a:ext>
            </a:extLst>
          </xdr:cNvPr>
          <xdr:cNvSpPr/>
        </xdr:nvSpPr>
        <xdr:spPr>
          <a:xfrm>
            <a:off x="562571" y="779659"/>
            <a:ext cx="63500" cy="63783"/>
          </a:xfrm>
          <a:prstGeom prst="rect">
            <a:avLst/>
          </a:prstGeom>
          <a:solidFill>
            <a:srgbClr val="FF4B00"/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0.03785</cdr:x>
      <cdr:y>0.11289</cdr:y>
    </cdr:from>
    <cdr:to>
      <cdr:x>0.9884</cdr:x>
      <cdr:y>0.16324</cdr:y>
    </cdr:to>
    <cdr:sp macro="" textlink="">
      <cdr:nvSpPr>
        <cdr:cNvPr id="44" name="SubHeadline">
          <a:extLst xmlns:a="http://schemas.openxmlformats.org/drawingml/2006/main">
            <a:ext uri="{FF2B5EF4-FFF2-40B4-BE49-F238E27FC236}">
              <a16:creationId xmlns:a16="http://schemas.microsoft.com/office/drawing/2014/main" id="{FCF75222-8CCE-479F-8DC1-083FDC904CF8}"/>
            </a:ext>
          </a:extLst>
        </cdr:cNvPr>
        <cdr:cNvSpPr txBox="1"/>
      </cdr:nvSpPr>
      <cdr:spPr>
        <a:xfrm xmlns:a="http://schemas.openxmlformats.org/drawingml/2006/main">
          <a:off x="170651" y="244425"/>
          <a:ext cx="4286154" cy="1090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0.03732</cdr:x>
      <cdr:y>0.00621</cdr:y>
    </cdr:from>
    <cdr:to>
      <cdr:x>0.9972</cdr:x>
      <cdr:y>0.05656</cdr:y>
    </cdr:to>
    <cdr:sp macro="" textlink="">
      <cdr:nvSpPr>
        <cdr:cNvPr id="7" name="SubHeadline">
          <a:extLst xmlns:a="http://schemas.openxmlformats.org/drawingml/2006/main">
            <a:ext uri="{FF2B5EF4-FFF2-40B4-BE49-F238E27FC236}">
              <a16:creationId xmlns:a16="http://schemas.microsoft.com/office/drawing/2014/main" id="{1BF20AC6-C3A7-4756-95FA-75A4609E7675}"/>
            </a:ext>
          </a:extLst>
        </cdr:cNvPr>
        <cdr:cNvSpPr txBox="1"/>
      </cdr:nvSpPr>
      <cdr:spPr>
        <a:xfrm xmlns:a="http://schemas.openxmlformats.org/drawingml/2006/main">
          <a:off x="168221" y="13559"/>
          <a:ext cx="4326688" cy="109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0.03807</cdr:x>
      <cdr:y>0.02591</cdr:y>
    </cdr:from>
    <cdr:to>
      <cdr:x>0.99795</cdr:x>
      <cdr:y>0.07626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0A962B6E-A424-43B8-9F83-B734049E843A}"/>
            </a:ext>
          </a:extLst>
        </cdr:cNvPr>
        <cdr:cNvSpPr txBox="1"/>
      </cdr:nvSpPr>
      <cdr:spPr>
        <a:xfrm xmlns:a="http://schemas.openxmlformats.org/drawingml/2006/main">
          <a:off x="171610" y="57624"/>
          <a:ext cx="4326688" cy="111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EAD4-DE1C-426A-8DDC-C8FD3A5505E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topLeftCell="A5" zoomScaleNormal="100" workbookViewId="0">
      <selection activeCell="D6" sqref="D6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7" x14ac:dyDescent="0.2">
      <c r="B1" s="13" t="s">
        <v>8</v>
      </c>
    </row>
    <row r="2" spans="1:17" ht="13.35" customHeight="1" x14ac:dyDescent="0.2">
      <c r="B2" s="189" t="s">
        <v>83</v>
      </c>
      <c r="C2" s="189"/>
      <c r="D2" s="189"/>
      <c r="E2" s="189"/>
      <c r="F2" s="189"/>
      <c r="G2" s="189"/>
      <c r="H2" s="189"/>
      <c r="I2" s="189"/>
    </row>
    <row r="3" spans="1:17" ht="13.35" customHeight="1" x14ac:dyDescent="0.2"/>
    <row r="4" spans="1:17" ht="13.35" customHeight="1" thickBot="1" x14ac:dyDescent="0.25">
      <c r="K4" s="80"/>
      <c r="L4" s="81" t="s">
        <v>81</v>
      </c>
      <c r="M4" s="81" t="s">
        <v>80</v>
      </c>
      <c r="N4" s="81" t="s">
        <v>79</v>
      </c>
    </row>
    <row r="5" spans="1:17" ht="13.35" customHeight="1" x14ac:dyDescent="0.2">
      <c r="K5" s="107" t="s">
        <v>89</v>
      </c>
      <c r="L5" s="82">
        <v>0.366858120434783</v>
      </c>
      <c r="M5" s="82">
        <v>0.62389580209302298</v>
      </c>
      <c r="N5" s="82">
        <v>1.33981541333333</v>
      </c>
      <c r="O5" s="53"/>
      <c r="P5" s="60"/>
      <c r="Q5" s="97"/>
    </row>
    <row r="6" spans="1:17" ht="13.35" customHeight="1" x14ac:dyDescent="0.2">
      <c r="H6" s="12"/>
      <c r="K6" s="116" t="s">
        <v>90</v>
      </c>
      <c r="L6" s="82">
        <v>0.41153057391304398</v>
      </c>
      <c r="M6" s="82">
        <v>0.75855009767441794</v>
      </c>
      <c r="N6" s="82">
        <v>2.1523827911111102</v>
      </c>
      <c r="O6" s="53"/>
      <c r="P6" s="71"/>
      <c r="Q6" s="97"/>
    </row>
    <row r="7" spans="1:17" ht="13.35" customHeight="1" x14ac:dyDescent="0.2">
      <c r="K7" s="116" t="s">
        <v>91</v>
      </c>
      <c r="L7" s="82">
        <v>1.2008197171739099</v>
      </c>
      <c r="M7" s="82">
        <v>2.5342082323255801</v>
      </c>
      <c r="N7" s="82">
        <v>5.2469649622222203</v>
      </c>
      <c r="O7" s="53"/>
      <c r="P7" s="71"/>
      <c r="Q7" s="97"/>
    </row>
    <row r="8" spans="1:17" ht="13.35" customHeight="1" x14ac:dyDescent="0.2">
      <c r="K8" s="85" t="s">
        <v>42</v>
      </c>
      <c r="L8" s="82">
        <v>3.7773710434782601</v>
      </c>
      <c r="M8" s="82">
        <v>8.6507312790697704</v>
      </c>
      <c r="N8" s="82">
        <v>12.521139438666699</v>
      </c>
      <c r="O8" s="53"/>
      <c r="P8" s="71"/>
      <c r="Q8" s="97"/>
    </row>
    <row r="9" spans="1:17" ht="13.35" customHeight="1" x14ac:dyDescent="0.2">
      <c r="K9" s="85" t="s">
        <v>41</v>
      </c>
      <c r="L9" s="82">
        <v>19.239241241304398</v>
      </c>
      <c r="M9" s="82">
        <v>29.877098660465101</v>
      </c>
      <c r="N9" s="82">
        <v>33.499402647111097</v>
      </c>
      <c r="O9" s="53"/>
      <c r="P9" s="71"/>
      <c r="Q9" s="97"/>
    </row>
    <row r="10" spans="1:17" ht="13.35" customHeight="1" x14ac:dyDescent="0.2">
      <c r="K10" s="85" t="s">
        <v>40</v>
      </c>
      <c r="L10" s="82">
        <v>52.441075591956498</v>
      </c>
      <c r="M10" s="82">
        <v>38.443797448139499</v>
      </c>
      <c r="N10" s="82">
        <v>29.572739110222201</v>
      </c>
      <c r="O10" s="53"/>
      <c r="P10" s="71"/>
      <c r="Q10" s="97"/>
    </row>
    <row r="11" spans="1:17" ht="13.35" customHeight="1" x14ac:dyDescent="0.2">
      <c r="K11" s="85" t="s">
        <v>39</v>
      </c>
      <c r="L11" s="82">
        <v>17.030495654782602</v>
      </c>
      <c r="M11" s="82">
        <v>13.298719778837199</v>
      </c>
      <c r="N11" s="82">
        <v>9.4240243988888892</v>
      </c>
      <c r="O11" s="53"/>
      <c r="P11" s="71"/>
      <c r="Q11" s="97"/>
    </row>
    <row r="12" spans="1:17" ht="13.35" customHeight="1" x14ac:dyDescent="0.2">
      <c r="K12" s="85" t="s">
        <v>37</v>
      </c>
      <c r="L12" s="82">
        <v>3.0793271360869601</v>
      </c>
      <c r="M12" s="82">
        <v>3.3561599520930199</v>
      </c>
      <c r="N12" s="82">
        <v>3.4950593837777801</v>
      </c>
      <c r="O12" s="53"/>
      <c r="P12" s="71"/>
      <c r="Q12" s="97"/>
    </row>
    <row r="13" spans="1:17" ht="13.35" customHeight="1" x14ac:dyDescent="0.2">
      <c r="K13" s="85" t="s">
        <v>38</v>
      </c>
      <c r="L13" s="82">
        <v>1.37447369347826</v>
      </c>
      <c r="M13" s="82">
        <v>1.34674446418605</v>
      </c>
      <c r="N13" s="82">
        <v>1.29982896577778</v>
      </c>
      <c r="O13" s="53"/>
      <c r="P13" s="71"/>
      <c r="Q13" s="97"/>
    </row>
    <row r="14" spans="1:17" ht="13.35" customHeight="1" x14ac:dyDescent="0.2">
      <c r="K14" s="85" t="s">
        <v>43</v>
      </c>
      <c r="L14" s="82">
        <v>0.577045746956522</v>
      </c>
      <c r="M14" s="82">
        <v>0.60574471511627903</v>
      </c>
      <c r="N14" s="82">
        <v>0.71223013400000001</v>
      </c>
      <c r="O14" s="53"/>
      <c r="P14" s="71"/>
      <c r="Q14" s="97"/>
    </row>
    <row r="15" spans="1:17" ht="13.35" customHeight="1" x14ac:dyDescent="0.2">
      <c r="B15" s="13"/>
      <c r="K15" s="85" t="s">
        <v>44</v>
      </c>
      <c r="L15" s="82">
        <v>0.31728256086956502</v>
      </c>
      <c r="M15" s="82">
        <v>0.29347327465116302</v>
      </c>
      <c r="N15" s="82">
        <v>0.54368741533333298</v>
      </c>
      <c r="O15" s="53"/>
      <c r="P15" s="71"/>
      <c r="Q15" s="97"/>
    </row>
    <row r="16" spans="1:17" s="73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85" t="s">
        <v>35</v>
      </c>
      <c r="L16" s="82">
        <v>0.18447891847826101</v>
      </c>
      <c r="M16" s="82">
        <v>0.21087629604651201</v>
      </c>
      <c r="N16" s="82">
        <v>0.19272533888888899</v>
      </c>
      <c r="O16" s="72"/>
      <c r="P16" s="71"/>
      <c r="Q16" s="97"/>
    </row>
    <row r="17" spans="1:17" s="73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5"/>
      <c r="L17" s="111"/>
      <c r="M17" s="112"/>
      <c r="N17" s="112"/>
      <c r="O17" s="72"/>
      <c r="P17" s="71"/>
      <c r="Q17" s="97"/>
    </row>
    <row r="18" spans="1:17" s="73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5"/>
      <c r="L18" s="115">
        <f>SUM(L5:L16)</f>
        <v>99.999999998913083</v>
      </c>
      <c r="M18" s="115">
        <f>SUM(M5:M16)</f>
        <v>100.0000000006976</v>
      </c>
      <c r="N18" s="115">
        <f>SUM(N5:N16)</f>
        <v>99.999999999333326</v>
      </c>
      <c r="O18" s="72"/>
      <c r="P18" s="71"/>
      <c r="Q18" s="97"/>
    </row>
    <row r="19" spans="1:17" ht="13.35" customHeight="1" x14ac:dyDescent="0.2">
      <c r="K19" s="83"/>
      <c r="L19" s="83"/>
      <c r="M19" s="83"/>
      <c r="N19" s="83"/>
      <c r="O19" s="53"/>
    </row>
    <row r="20" spans="1:17" ht="13.35" customHeight="1" thickBot="1" x14ac:dyDescent="0.25">
      <c r="K20" s="80"/>
      <c r="L20" s="81" t="s">
        <v>81</v>
      </c>
      <c r="M20" s="81" t="s">
        <v>80</v>
      </c>
      <c r="N20" s="81" t="s">
        <v>79</v>
      </c>
      <c r="O20" s="53"/>
    </row>
    <row r="21" spans="1:17" ht="13.35" customHeight="1" x14ac:dyDescent="0.2">
      <c r="H21" s="12"/>
      <c r="K21" s="107" t="s">
        <v>89</v>
      </c>
      <c r="L21" s="82">
        <v>0.98297047304347795</v>
      </c>
      <c r="M21" s="82">
        <v>0.98623051255813998</v>
      </c>
      <c r="N21" s="82">
        <v>1.51644280977778</v>
      </c>
      <c r="O21" s="53"/>
      <c r="P21" s="61"/>
    </row>
    <row r="22" spans="1:17" ht="13.35" customHeight="1" x14ac:dyDescent="0.2">
      <c r="K22" s="116" t="s">
        <v>90</v>
      </c>
      <c r="L22" s="82">
        <v>1.2647816295652199</v>
      </c>
      <c r="M22" s="82">
        <v>1.63399961581395</v>
      </c>
      <c r="N22" s="82">
        <v>2.1101030326666699</v>
      </c>
      <c r="O22" s="53"/>
      <c r="P22" s="61"/>
    </row>
    <row r="23" spans="1:17" ht="13.35" customHeight="1" x14ac:dyDescent="0.2">
      <c r="K23" s="116" t="s">
        <v>91</v>
      </c>
      <c r="L23" s="82">
        <v>3.0487836571739102</v>
      </c>
      <c r="M23" s="82">
        <v>3.4760492727907</v>
      </c>
      <c r="N23" s="82">
        <v>3.87665777555556</v>
      </c>
      <c r="O23" s="53"/>
      <c r="P23" s="61"/>
    </row>
    <row r="24" spans="1:17" ht="13.35" customHeight="1" x14ac:dyDescent="0.2">
      <c r="K24" s="85" t="s">
        <v>42</v>
      </c>
      <c r="L24" s="82">
        <v>8.3742806386956499</v>
      </c>
      <c r="M24" s="82">
        <v>8.6789268355813896</v>
      </c>
      <c r="N24" s="82">
        <v>7.3171049353333304</v>
      </c>
      <c r="O24" s="53"/>
      <c r="P24" s="61"/>
    </row>
    <row r="25" spans="1:17" ht="13.35" customHeight="1" x14ac:dyDescent="0.2">
      <c r="K25" s="85" t="s">
        <v>41</v>
      </c>
      <c r="L25" s="82">
        <v>21.225897101956502</v>
      </c>
      <c r="M25" s="82">
        <v>20.690666546976701</v>
      </c>
      <c r="N25" s="82">
        <v>17.274333398</v>
      </c>
      <c r="O25" s="53"/>
      <c r="P25" s="61"/>
    </row>
    <row r="26" spans="1:17" ht="13.35" customHeight="1" x14ac:dyDescent="0.2">
      <c r="K26" s="85" t="s">
        <v>40</v>
      </c>
      <c r="L26" s="82">
        <v>36.8259774697826</v>
      </c>
      <c r="M26" s="82">
        <v>33.6699904655814</v>
      </c>
      <c r="N26" s="82">
        <v>32.424983378</v>
      </c>
      <c r="O26" s="53"/>
      <c r="P26" s="61"/>
    </row>
    <row r="27" spans="1:17" ht="13.35" customHeight="1" x14ac:dyDescent="0.2">
      <c r="K27" s="85" t="s">
        <v>39</v>
      </c>
      <c r="L27" s="82">
        <v>19.074170820652199</v>
      </c>
      <c r="M27" s="82">
        <v>20.1084412969767</v>
      </c>
      <c r="N27" s="82">
        <v>22.7508473242222</v>
      </c>
      <c r="O27" s="53"/>
      <c r="P27" s="61"/>
    </row>
    <row r="28" spans="1:17" ht="13.35" customHeight="1" x14ac:dyDescent="0.2">
      <c r="K28" s="85" t="s">
        <v>37</v>
      </c>
      <c r="L28" s="82">
        <v>5.0671206530434798</v>
      </c>
      <c r="M28" s="82">
        <v>6.3598713909302296</v>
      </c>
      <c r="N28" s="82">
        <v>7.5939450835555604</v>
      </c>
      <c r="O28" s="53"/>
      <c r="P28" s="61"/>
    </row>
    <row r="29" spans="1:17" ht="13.35" customHeight="1" x14ac:dyDescent="0.2">
      <c r="B29" s="13"/>
      <c r="K29" s="85" t="s">
        <v>38</v>
      </c>
      <c r="L29" s="82">
        <v>2.11276409913043</v>
      </c>
      <c r="M29" s="82">
        <v>2.17653297023256</v>
      </c>
      <c r="N29" s="82">
        <v>2.7517079280000001</v>
      </c>
      <c r="O29" s="53"/>
      <c r="P29" s="61"/>
    </row>
    <row r="30" spans="1:17" ht="13.35" customHeight="1" x14ac:dyDescent="0.2">
      <c r="A30" s="1" t="s">
        <v>0</v>
      </c>
      <c r="B30" s="189"/>
      <c r="C30" s="189"/>
      <c r="D30" s="189"/>
      <c r="E30" s="189"/>
      <c r="F30" s="189"/>
      <c r="G30" s="1" t="s">
        <v>0</v>
      </c>
      <c r="K30" s="85" t="s">
        <v>43</v>
      </c>
      <c r="L30" s="82">
        <v>1.01472432869565</v>
      </c>
      <c r="M30" s="82">
        <v>1.0939824274418599</v>
      </c>
      <c r="N30" s="82">
        <v>1.18402959044444</v>
      </c>
      <c r="O30" s="53"/>
      <c r="P30" s="61"/>
    </row>
    <row r="31" spans="1:17" ht="13.35" customHeight="1" x14ac:dyDescent="0.2">
      <c r="K31" s="85" t="s">
        <v>44</v>
      </c>
      <c r="L31" s="82">
        <v>0.55954138217391303</v>
      </c>
      <c r="M31" s="82">
        <v>0.60009594139534905</v>
      </c>
      <c r="N31" s="82">
        <v>0.63215136266666705</v>
      </c>
      <c r="O31" s="53"/>
    </row>
    <row r="32" spans="1:17" s="73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85" t="s">
        <v>35</v>
      </c>
      <c r="L32" s="82">
        <v>0.44898774586956502</v>
      </c>
      <c r="M32" s="82">
        <v>0.52521272325581403</v>
      </c>
      <c r="N32" s="82">
        <v>0.56769338244444401</v>
      </c>
      <c r="O32" s="72"/>
    </row>
    <row r="33" spans="1:16" s="73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5"/>
      <c r="L33" s="111"/>
      <c r="M33" s="112"/>
      <c r="N33" s="112"/>
      <c r="O33" s="72"/>
    </row>
    <row r="34" spans="1:16" s="73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5"/>
      <c r="L34" s="115">
        <f>SUM(L21:L32)</f>
        <v>99.999999999782588</v>
      </c>
      <c r="M34" s="115">
        <f t="shared" ref="M34" si="0">SUM(M21:M32)</f>
        <v>99.999999999534793</v>
      </c>
      <c r="N34" s="115">
        <f>SUM(N21:N32)</f>
        <v>100.00000000066665</v>
      </c>
      <c r="O34" s="72"/>
    </row>
    <row r="35" spans="1:16" s="73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3"/>
      <c r="L35" s="83"/>
      <c r="M35" s="83"/>
      <c r="N35" s="83"/>
      <c r="O35" s="72"/>
    </row>
    <row r="36" spans="1:16" ht="13.35" customHeight="1" x14ac:dyDescent="0.2">
      <c r="K36" s="83"/>
      <c r="L36" s="83"/>
      <c r="M36" s="83"/>
      <c r="N36" s="83"/>
      <c r="O36" s="53"/>
    </row>
    <row r="37" spans="1:16" ht="13.35" customHeight="1" thickBot="1" x14ac:dyDescent="0.25">
      <c r="K37" s="80"/>
      <c r="L37" s="81" t="s">
        <v>81</v>
      </c>
      <c r="M37" s="81" t="s">
        <v>80</v>
      </c>
      <c r="N37" s="81" t="s">
        <v>79</v>
      </c>
      <c r="O37" s="53"/>
    </row>
    <row r="38" spans="1:16" ht="13.35" customHeight="1" x14ac:dyDescent="0.2">
      <c r="K38" s="107" t="s">
        <v>89</v>
      </c>
      <c r="L38" s="82">
        <v>1.2069492361538501</v>
      </c>
      <c r="M38" s="82">
        <v>0.87742878942857105</v>
      </c>
      <c r="N38" s="82">
        <v>1.33599880885714</v>
      </c>
      <c r="O38" s="53"/>
      <c r="P38" s="62"/>
    </row>
    <row r="39" spans="1:16" ht="13.35" customHeight="1" x14ac:dyDescent="0.2">
      <c r="H39" s="12"/>
      <c r="K39" s="116" t="s">
        <v>90</v>
      </c>
      <c r="L39" s="82">
        <v>1.1908882843589701</v>
      </c>
      <c r="M39" s="82">
        <v>1.1708885102857101</v>
      </c>
      <c r="N39" s="82">
        <v>1.4706341202857101</v>
      </c>
      <c r="O39" s="53"/>
      <c r="P39" s="62"/>
    </row>
    <row r="40" spans="1:16" ht="13.35" customHeight="1" x14ac:dyDescent="0.2">
      <c r="K40" s="116" t="s">
        <v>91</v>
      </c>
      <c r="L40" s="82">
        <v>2.1365753015384601</v>
      </c>
      <c r="M40" s="82">
        <v>2.33580379542857</v>
      </c>
      <c r="N40" s="82">
        <v>2.6173247599999998</v>
      </c>
      <c r="O40" s="53"/>
      <c r="P40" s="62"/>
    </row>
    <row r="41" spans="1:16" ht="13.35" customHeight="1" x14ac:dyDescent="0.2">
      <c r="K41" s="85" t="s">
        <v>42</v>
      </c>
      <c r="L41" s="82">
        <v>4.8798626925641004</v>
      </c>
      <c r="M41" s="82">
        <v>5.2777255674285701</v>
      </c>
      <c r="N41" s="82">
        <v>5.5366719165714304</v>
      </c>
      <c r="O41" s="53"/>
      <c r="P41" s="62"/>
    </row>
    <row r="42" spans="1:16" ht="13.35" customHeight="1" x14ac:dyDescent="0.2">
      <c r="K42" s="85" t="s">
        <v>41</v>
      </c>
      <c r="L42" s="82">
        <v>13.025528006410299</v>
      </c>
      <c r="M42" s="82">
        <v>13.772126637428601</v>
      </c>
      <c r="N42" s="82">
        <v>14.086115703714301</v>
      </c>
      <c r="O42" s="53"/>
      <c r="P42" s="62"/>
    </row>
    <row r="43" spans="1:16" ht="13.35" customHeight="1" x14ac:dyDescent="0.2">
      <c r="K43" s="85" t="s">
        <v>40</v>
      </c>
      <c r="L43" s="82">
        <v>29.711624476153801</v>
      </c>
      <c r="M43" s="82">
        <v>29.158623338000002</v>
      </c>
      <c r="N43" s="82">
        <v>27.9968652437143</v>
      </c>
      <c r="O43" s="53"/>
      <c r="P43" s="62"/>
    </row>
    <row r="44" spans="1:16" ht="13.35" customHeight="1" x14ac:dyDescent="0.2">
      <c r="K44" s="85" t="s">
        <v>39</v>
      </c>
      <c r="L44" s="82">
        <v>27.884960578461499</v>
      </c>
      <c r="M44" s="82">
        <v>27.740342079714299</v>
      </c>
      <c r="N44" s="82">
        <v>26.9579691365714</v>
      </c>
      <c r="O44" s="53"/>
      <c r="P44" s="62"/>
    </row>
    <row r="45" spans="1:16" ht="13.35" customHeight="1" x14ac:dyDescent="0.2">
      <c r="K45" s="85" t="s">
        <v>37</v>
      </c>
      <c r="L45" s="82">
        <v>11.5041821</v>
      </c>
      <c r="M45" s="82">
        <v>11.780653437142901</v>
      </c>
      <c r="N45" s="82">
        <v>11.515783199428601</v>
      </c>
      <c r="O45" s="53"/>
      <c r="P45" s="62"/>
    </row>
    <row r="46" spans="1:16" ht="13.35" customHeight="1" x14ac:dyDescent="0.2">
      <c r="K46" s="85" t="s">
        <v>38</v>
      </c>
      <c r="L46" s="82">
        <v>4.55781845641026</v>
      </c>
      <c r="M46" s="82">
        <v>4.5955776688571399</v>
      </c>
      <c r="N46" s="82">
        <v>4.5705187499999997</v>
      </c>
      <c r="O46" s="53"/>
      <c r="P46" s="62"/>
    </row>
    <row r="47" spans="1:16" x14ac:dyDescent="0.2">
      <c r="K47" s="85" t="s">
        <v>43</v>
      </c>
      <c r="L47" s="82">
        <v>2.0513671069230801</v>
      </c>
      <c r="M47" s="82">
        <v>1.8099486574285699</v>
      </c>
      <c r="N47" s="82">
        <v>1.9624945225714301</v>
      </c>
      <c r="O47" s="53"/>
      <c r="P47" s="62"/>
    </row>
    <row r="48" spans="1:16" x14ac:dyDescent="0.2">
      <c r="K48" s="85" t="s">
        <v>44</v>
      </c>
      <c r="L48" s="82">
        <v>1.01366513564103</v>
      </c>
      <c r="M48" s="82">
        <v>0.95418537171428597</v>
      </c>
      <c r="N48" s="82">
        <v>0.94731057799999996</v>
      </c>
    </row>
    <row r="49" spans="11:14" ht="13.35" customHeight="1" x14ac:dyDescent="0.2">
      <c r="K49" s="85" t="s">
        <v>35</v>
      </c>
      <c r="L49" s="82">
        <v>0.83657862538461603</v>
      </c>
      <c r="M49" s="82">
        <v>0.52669614742857096</v>
      </c>
      <c r="N49" s="82">
        <v>1.0023132608571399</v>
      </c>
    </row>
    <row r="50" spans="11:14" x14ac:dyDescent="0.2">
      <c r="K50" s="85"/>
      <c r="L50" s="111"/>
      <c r="M50" s="112"/>
      <c r="N50" s="112"/>
    </row>
    <row r="51" spans="11:14" x14ac:dyDescent="0.2">
      <c r="K51" s="85"/>
      <c r="L51" s="115">
        <f>SUM(L38:L49)</f>
        <v>99.999999999999972</v>
      </c>
      <c r="M51" s="115">
        <f t="shared" ref="M51:N51" si="1">SUM(M38:M49)</f>
        <v>100.00000000028578</v>
      </c>
      <c r="N51" s="115">
        <f t="shared" si="1"/>
        <v>100.00000000057145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zoomScaleNormal="100" workbookViewId="0">
      <selection activeCell="K31" sqref="K3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11" style="27" bestFit="1" customWidth="1"/>
    <col min="14" max="14" width="11" style="18" bestFit="1" customWidth="1"/>
    <col min="15" max="15" width="8.83203125" style="18"/>
    <col min="16" max="16" width="8.83203125" style="48"/>
    <col min="17" max="16384" width="8.83203125" style="18"/>
  </cols>
  <sheetData>
    <row r="1" spans="1:16" ht="13.35" customHeight="1" x14ac:dyDescent="0.2">
      <c r="A1" s="4"/>
      <c r="B1" s="14" t="s">
        <v>4</v>
      </c>
    </row>
    <row r="2" spans="1:16" ht="13.35" customHeight="1" x14ac:dyDescent="0.2">
      <c r="B2" s="189" t="s">
        <v>5</v>
      </c>
      <c r="C2" s="189"/>
      <c r="D2" s="189"/>
      <c r="E2" s="189"/>
      <c r="F2" s="189"/>
      <c r="G2" s="189"/>
      <c r="H2" s="189"/>
      <c r="I2" s="189"/>
    </row>
    <row r="4" spans="1:16" ht="13.5" thickBot="1" x14ac:dyDescent="0.25">
      <c r="K4" s="80"/>
      <c r="L4" s="81" t="s">
        <v>81</v>
      </c>
      <c r="M4" s="81" t="s">
        <v>80</v>
      </c>
      <c r="N4" s="81" t="s">
        <v>79</v>
      </c>
    </row>
    <row r="5" spans="1:16" x14ac:dyDescent="0.2">
      <c r="K5" s="107" t="s">
        <v>89</v>
      </c>
      <c r="L5" s="86">
        <v>1.5075227161764699</v>
      </c>
      <c r="M5" s="86">
        <v>1.5200045246875</v>
      </c>
      <c r="N5" s="86">
        <v>1.82282372787879</v>
      </c>
      <c r="O5" s="53"/>
      <c r="P5" s="63"/>
    </row>
    <row r="6" spans="1:16" x14ac:dyDescent="0.2">
      <c r="K6" s="116" t="s">
        <v>90</v>
      </c>
      <c r="L6" s="86">
        <v>1.49517000764706</v>
      </c>
      <c r="M6" s="86">
        <v>1.43078516125</v>
      </c>
      <c r="N6" s="86">
        <v>1.60520776818182</v>
      </c>
      <c r="O6" s="53"/>
      <c r="P6" s="63"/>
    </row>
    <row r="7" spans="1:16" x14ac:dyDescent="0.2">
      <c r="K7" s="116" t="s">
        <v>91</v>
      </c>
      <c r="L7" s="86">
        <v>2.8932684855882398</v>
      </c>
      <c r="M7" s="86">
        <v>3.0916772643749999</v>
      </c>
      <c r="N7" s="86">
        <v>2.9895911830303001</v>
      </c>
      <c r="O7" s="53"/>
      <c r="P7" s="63"/>
    </row>
    <row r="8" spans="1:16" x14ac:dyDescent="0.2">
      <c r="K8" s="85" t="s">
        <v>42</v>
      </c>
      <c r="L8" s="86">
        <v>6.7827212347058801</v>
      </c>
      <c r="M8" s="86">
        <v>6.3290050721875</v>
      </c>
      <c r="N8" s="86">
        <v>6.0141596033333302</v>
      </c>
      <c r="O8" s="53"/>
      <c r="P8" s="63"/>
    </row>
    <row r="9" spans="1:16" x14ac:dyDescent="0.2">
      <c r="K9" s="85" t="s">
        <v>41</v>
      </c>
      <c r="L9" s="86">
        <v>16.583320783823499</v>
      </c>
      <c r="M9" s="86">
        <v>15.8305455634375</v>
      </c>
      <c r="N9" s="86">
        <v>13.6048525948485</v>
      </c>
      <c r="O9" s="53"/>
      <c r="P9" s="63"/>
    </row>
    <row r="10" spans="1:16" x14ac:dyDescent="0.2">
      <c r="K10" s="85" t="s">
        <v>40</v>
      </c>
      <c r="L10" s="86">
        <v>30.6763158188235</v>
      </c>
      <c r="M10" s="86">
        <v>29.73423690125</v>
      </c>
      <c r="N10" s="86">
        <v>27.393003727272699</v>
      </c>
      <c r="O10" s="53"/>
      <c r="P10" s="63"/>
    </row>
    <row r="11" spans="1:16" x14ac:dyDescent="0.2">
      <c r="K11" s="85" t="s">
        <v>39</v>
      </c>
      <c r="L11" s="86">
        <v>22.6785251923529</v>
      </c>
      <c r="M11" s="86">
        <v>23.815505636874999</v>
      </c>
      <c r="N11" s="86">
        <v>25.4830011739394</v>
      </c>
      <c r="O11" s="53"/>
      <c r="P11" s="63"/>
    </row>
    <row r="12" spans="1:16" x14ac:dyDescent="0.2">
      <c r="K12" s="85" t="s">
        <v>37</v>
      </c>
      <c r="L12" s="86">
        <v>9.2474481867647107</v>
      </c>
      <c r="M12" s="86">
        <v>10.2744474184375</v>
      </c>
      <c r="N12" s="86">
        <v>11.610589373636399</v>
      </c>
      <c r="O12" s="53"/>
      <c r="P12" s="63"/>
    </row>
    <row r="13" spans="1:16" x14ac:dyDescent="0.2">
      <c r="K13" s="85" t="s">
        <v>38</v>
      </c>
      <c r="L13" s="86">
        <v>3.9125990449999999</v>
      </c>
      <c r="M13" s="86">
        <v>4.0927628834374996</v>
      </c>
      <c r="N13" s="86">
        <v>5.0431181324242402</v>
      </c>
      <c r="O13" s="53"/>
      <c r="P13" s="63"/>
    </row>
    <row r="14" spans="1:16" x14ac:dyDescent="0.2">
      <c r="K14" s="85" t="s">
        <v>43</v>
      </c>
      <c r="L14" s="86">
        <v>2.0330125432352899</v>
      </c>
      <c r="M14" s="86">
        <v>1.7857305543749999</v>
      </c>
      <c r="N14" s="86">
        <v>2.1836168063636401</v>
      </c>
      <c r="O14" s="53"/>
      <c r="P14" s="63"/>
    </row>
    <row r="15" spans="1:16" x14ac:dyDescent="0.2">
      <c r="K15" s="85" t="s">
        <v>44</v>
      </c>
      <c r="L15" s="86">
        <v>1.0924653776470601</v>
      </c>
      <c r="M15" s="86">
        <v>1.0244364856249999</v>
      </c>
      <c r="N15" s="86">
        <v>1.09917898878788</v>
      </c>
    </row>
    <row r="16" spans="1:16" x14ac:dyDescent="0.2">
      <c r="K16" s="85" t="s">
        <v>35</v>
      </c>
      <c r="L16" s="86">
        <v>1.0976306085294101</v>
      </c>
      <c r="M16" s="86">
        <v>1.07086253375</v>
      </c>
      <c r="N16" s="86">
        <v>1.15085692090909</v>
      </c>
    </row>
    <row r="17" spans="11:14" x14ac:dyDescent="0.2">
      <c r="K17" s="85"/>
      <c r="L17" s="86"/>
      <c r="M17" s="86"/>
      <c r="N17" s="86"/>
    </row>
    <row r="18" spans="11:14" x14ac:dyDescent="0.2">
      <c r="L18" s="136">
        <f>SUM(L5:L16)</f>
        <v>100.00000000029401</v>
      </c>
      <c r="M18" s="136">
        <f t="shared" ref="M18" si="0">SUM(M5:M16)</f>
        <v>99.999999999687503</v>
      </c>
      <c r="N18" s="136">
        <f>SUM(N5:N16)</f>
        <v>100.00000000060611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P8"/>
  <sheetViews>
    <sheetView showGridLines="0" zoomScaleNormal="100" workbookViewId="0">
      <selection activeCell="M33" sqref="M33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8.83203125" style="43" customWidth="1"/>
    <col min="15" max="15" width="8.83203125" style="52" customWidth="1"/>
    <col min="16" max="16384" width="8.83203125" style="43"/>
  </cols>
  <sheetData>
    <row r="1" spans="2:16" ht="13.35" customHeight="1" x14ac:dyDescent="0.2">
      <c r="B1" s="14" t="s">
        <v>82</v>
      </c>
      <c r="J1" s="100" t="s">
        <v>47</v>
      </c>
      <c r="K1" s="39"/>
      <c r="N1" s="150"/>
      <c r="O1" s="150"/>
      <c r="P1" s="150"/>
    </row>
    <row r="2" spans="2:16" ht="13.35" customHeight="1" x14ac:dyDescent="0.2">
      <c r="B2" s="189" t="s">
        <v>26</v>
      </c>
      <c r="C2" s="189"/>
      <c r="D2" s="189"/>
      <c r="E2" s="189"/>
      <c r="F2" s="189"/>
      <c r="G2" s="189"/>
      <c r="H2" s="189"/>
      <c r="I2" s="189"/>
      <c r="J2" s="100" t="s">
        <v>48</v>
      </c>
      <c r="K2" s="45"/>
    </row>
    <row r="3" spans="2:16" ht="15.75" thickBot="1" x14ac:dyDescent="0.3">
      <c r="J3" s="77"/>
      <c r="K3" s="105" t="s">
        <v>96</v>
      </c>
      <c r="L3" s="105" t="s">
        <v>97</v>
      </c>
      <c r="M3" s="105" t="s">
        <v>98</v>
      </c>
      <c r="N3" s="105">
        <v>2028</v>
      </c>
      <c r="O3" s="105">
        <v>2029</v>
      </c>
      <c r="P3" s="105" t="s">
        <v>99</v>
      </c>
    </row>
    <row r="4" spans="2:16" x14ac:dyDescent="0.2">
      <c r="J4" s="75" t="s">
        <v>80</v>
      </c>
      <c r="K4" s="82">
        <v>6.3</v>
      </c>
      <c r="L4" s="82">
        <v>6.3</v>
      </c>
      <c r="M4" s="82">
        <v>6.2</v>
      </c>
      <c r="N4" s="82" t="e">
        <v>#N/A</v>
      </c>
      <c r="O4" s="82" t="e">
        <v>#N/A</v>
      </c>
      <c r="P4" s="82">
        <v>6.2</v>
      </c>
    </row>
    <row r="5" spans="2:16" ht="14.45" customHeight="1" x14ac:dyDescent="0.2">
      <c r="J5" s="75" t="s">
        <v>81</v>
      </c>
      <c r="K5" s="82">
        <v>6.3</v>
      </c>
      <c r="L5" s="82">
        <v>6.3</v>
      </c>
      <c r="M5" s="82">
        <v>6.2</v>
      </c>
      <c r="N5" s="82" t="e">
        <v>#N/A</v>
      </c>
      <c r="O5" s="82" t="e">
        <v>#N/A</v>
      </c>
      <c r="P5" s="82">
        <v>6.2</v>
      </c>
    </row>
    <row r="7" spans="2:16" x14ac:dyDescent="0.2">
      <c r="K7" s="55"/>
      <c r="L7" s="55"/>
      <c r="M7" s="55"/>
      <c r="N7" s="55"/>
      <c r="O7" s="55"/>
      <c r="P7" s="55"/>
    </row>
    <row r="8" spans="2:16" x14ac:dyDescent="0.2">
      <c r="K8" s="40"/>
      <c r="L8" s="40"/>
      <c r="M8" s="40"/>
      <c r="N8" s="40"/>
      <c r="O8" s="5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Q51"/>
  <sheetViews>
    <sheetView showGridLines="0" topLeftCell="A17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8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50"/>
    <col min="17" max="17" width="8.83203125" style="49"/>
    <col min="18" max="16384" width="8.83203125" style="18"/>
  </cols>
  <sheetData>
    <row r="1" spans="1:15" ht="13.35" customHeight="1" x14ac:dyDescent="0.2">
      <c r="B1" s="22" t="s">
        <v>27</v>
      </c>
    </row>
    <row r="2" spans="1:15" ht="13.35" customHeight="1" thickBot="1" x14ac:dyDescent="0.25">
      <c r="A2" s="6"/>
      <c r="B2" s="189" t="s">
        <v>84</v>
      </c>
      <c r="C2" s="189"/>
      <c r="D2" s="189"/>
      <c r="E2" s="189"/>
      <c r="F2" s="189"/>
      <c r="G2" s="189"/>
      <c r="H2" s="189"/>
      <c r="I2" s="189"/>
      <c r="J2" s="80"/>
      <c r="K2" s="81" t="s">
        <v>81</v>
      </c>
      <c r="L2" s="81" t="s">
        <v>80</v>
      </c>
      <c r="M2" s="81" t="s">
        <v>79</v>
      </c>
    </row>
    <row r="3" spans="1:15" x14ac:dyDescent="0.2">
      <c r="J3" s="107" t="s">
        <v>78</v>
      </c>
      <c r="K3" s="84">
        <v>0.209664086666667</v>
      </c>
      <c r="L3" s="84">
        <v>0.181352627631579</v>
      </c>
      <c r="M3" s="84">
        <v>0.17376810274999999</v>
      </c>
      <c r="O3" s="64"/>
    </row>
    <row r="4" spans="1:15" ht="13.35" customHeight="1" x14ac:dyDescent="0.2">
      <c r="J4" s="85" t="s">
        <v>65</v>
      </c>
      <c r="K4" s="84">
        <v>0.29616569153846201</v>
      </c>
      <c r="L4" s="84">
        <v>0.36252290473684201</v>
      </c>
      <c r="M4" s="84">
        <v>0.30207629474999997</v>
      </c>
      <c r="O4" s="64"/>
    </row>
    <row r="5" spans="1:15" ht="13.35" customHeight="1" x14ac:dyDescent="0.2">
      <c r="J5" s="85" t="s">
        <v>66</v>
      </c>
      <c r="K5" s="84">
        <v>0.67429384615384602</v>
      </c>
      <c r="L5" s="84">
        <v>0.95737818552631604</v>
      </c>
      <c r="M5" s="84">
        <v>0.76509448250000001</v>
      </c>
      <c r="O5" s="64"/>
    </row>
    <row r="6" spans="1:15" ht="13.35" customHeight="1" x14ac:dyDescent="0.2">
      <c r="J6" s="85" t="s">
        <v>67</v>
      </c>
      <c r="K6" s="84">
        <v>1.43484626025641</v>
      </c>
      <c r="L6" s="84">
        <v>1.95226164157895</v>
      </c>
      <c r="M6" s="84">
        <v>2.4283252647500002</v>
      </c>
      <c r="O6" s="64"/>
    </row>
    <row r="7" spans="1:15" ht="13.35" customHeight="1" x14ac:dyDescent="0.2">
      <c r="J7" s="85" t="s">
        <v>68</v>
      </c>
      <c r="K7" s="84">
        <v>8.8859727599999996</v>
      </c>
      <c r="L7" s="84">
        <v>12.4578607181579</v>
      </c>
      <c r="M7" s="84">
        <v>14.109620913500001</v>
      </c>
      <c r="O7" s="64"/>
    </row>
    <row r="8" spans="1:15" ht="13.35" customHeight="1" x14ac:dyDescent="0.2">
      <c r="I8" s="12"/>
      <c r="J8" s="85" t="s">
        <v>69</v>
      </c>
      <c r="K8" s="84">
        <v>67.243443059743598</v>
      </c>
      <c r="L8" s="84">
        <v>52.500796041315802</v>
      </c>
      <c r="M8" s="84">
        <v>42.176649136750001</v>
      </c>
      <c r="O8" s="64"/>
    </row>
    <row r="9" spans="1:15" ht="13.35" customHeight="1" x14ac:dyDescent="0.2">
      <c r="J9" s="85" t="s">
        <v>70</v>
      </c>
      <c r="K9" s="84">
        <v>16.787440052307701</v>
      </c>
      <c r="L9" s="84">
        <v>22.865300374210499</v>
      </c>
      <c r="M9" s="84">
        <v>27.203104518749999</v>
      </c>
      <c r="O9" s="64"/>
    </row>
    <row r="10" spans="1:15" ht="13.35" customHeight="1" x14ac:dyDescent="0.2">
      <c r="J10" s="85" t="s">
        <v>71</v>
      </c>
      <c r="K10" s="84">
        <v>2.2936109776923099</v>
      </c>
      <c r="L10" s="84">
        <v>5.3005847536842099</v>
      </c>
      <c r="M10" s="84">
        <v>8.0908054610000004</v>
      </c>
      <c r="O10" s="64"/>
    </row>
    <row r="11" spans="1:15" ht="13.35" customHeight="1" x14ac:dyDescent="0.2">
      <c r="J11" s="85" t="s">
        <v>72</v>
      </c>
      <c r="K11" s="84">
        <v>1.15171501179487</v>
      </c>
      <c r="L11" s="84">
        <v>1.9033793273684201</v>
      </c>
      <c r="M11" s="84">
        <v>2.83134055275</v>
      </c>
      <c r="O11" s="64"/>
    </row>
    <row r="12" spans="1:15" ht="13.35" customHeight="1" x14ac:dyDescent="0.2">
      <c r="J12" s="85" t="s">
        <v>73</v>
      </c>
      <c r="K12" s="84">
        <v>0.40606687076923098</v>
      </c>
      <c r="L12" s="84">
        <v>0.61889989421052605</v>
      </c>
      <c r="M12" s="84">
        <v>0.83097032024999995</v>
      </c>
      <c r="O12" s="64"/>
    </row>
    <row r="13" spans="1:15" ht="13.35" customHeight="1" x14ac:dyDescent="0.2">
      <c r="J13" s="85" t="s">
        <v>74</v>
      </c>
      <c r="K13" s="84">
        <v>0.25815259641025601</v>
      </c>
      <c r="L13" s="84">
        <v>0.382645595263158</v>
      </c>
      <c r="M13" s="84">
        <v>0.50415808875000001</v>
      </c>
      <c r="O13" s="64"/>
    </row>
    <row r="14" spans="1:15" s="73" customFormat="1" ht="13.35" customHeight="1" x14ac:dyDescent="0.2">
      <c r="A14" s="1"/>
      <c r="B14" s="13"/>
      <c r="C14" s="1"/>
      <c r="D14" s="1"/>
      <c r="E14" s="1"/>
      <c r="F14" s="1"/>
      <c r="G14" s="1"/>
      <c r="J14" s="85" t="s">
        <v>75</v>
      </c>
      <c r="K14" s="84">
        <v>0.16844025897435899</v>
      </c>
      <c r="L14" s="84">
        <v>0.25354737710526298</v>
      </c>
      <c r="M14" s="84">
        <v>0.29158960099999998</v>
      </c>
      <c r="O14" s="67"/>
    </row>
    <row r="15" spans="1:15" s="73" customFormat="1" ht="13.35" customHeight="1" x14ac:dyDescent="0.2">
      <c r="A15" s="1"/>
      <c r="B15" s="13"/>
      <c r="C15" s="1"/>
      <c r="D15" s="1"/>
      <c r="E15" s="1"/>
      <c r="F15" s="1"/>
      <c r="G15" s="1"/>
      <c r="J15" s="85" t="s">
        <v>76</v>
      </c>
      <c r="K15" s="84">
        <v>9.1162627179487199E-2</v>
      </c>
      <c r="L15" s="84">
        <v>0.13889678263157901</v>
      </c>
      <c r="M15" s="84">
        <v>0.18962179525</v>
      </c>
      <c r="O15" s="67"/>
    </row>
    <row r="16" spans="1:15" ht="13.35" customHeight="1" x14ac:dyDescent="0.2">
      <c r="B16" s="189"/>
      <c r="C16" s="189"/>
      <c r="D16" s="189"/>
      <c r="E16" s="189"/>
      <c r="F16" s="189"/>
      <c r="J16" s="107" t="s">
        <v>36</v>
      </c>
      <c r="K16" s="84">
        <v>9.9025900769230707E-2</v>
      </c>
      <c r="L16" s="84">
        <v>0.12457377657894739</v>
      </c>
      <c r="M16" s="84">
        <v>0.10287546875</v>
      </c>
      <c r="O16" s="53"/>
    </row>
    <row r="17" spans="1:15" ht="13.35" customHeight="1" x14ac:dyDescent="0.2">
      <c r="J17" s="83"/>
      <c r="K17" s="117">
        <f>SUM(K3:K16)</f>
        <v>100.00000000025643</v>
      </c>
      <c r="L17" s="117">
        <f>SUM(L3:L16)</f>
        <v>99.999999999999986</v>
      </c>
      <c r="M17" s="117">
        <f>SUM(M3:M16)</f>
        <v>100.00000000150001</v>
      </c>
      <c r="O17" s="65"/>
    </row>
    <row r="18" spans="1:15" ht="13.35" customHeight="1" x14ac:dyDescent="0.2">
      <c r="J18" s="83"/>
      <c r="K18" s="83"/>
      <c r="L18" s="83"/>
      <c r="M18" s="88"/>
      <c r="O18" s="65"/>
    </row>
    <row r="19" spans="1:15" ht="13.35" customHeight="1" thickBot="1" x14ac:dyDescent="0.25">
      <c r="J19" s="80"/>
      <c r="K19" s="81" t="s">
        <v>81</v>
      </c>
      <c r="L19" s="81" t="s">
        <v>80</v>
      </c>
      <c r="M19" s="81" t="s">
        <v>79</v>
      </c>
      <c r="O19" s="65"/>
    </row>
    <row r="20" spans="1:15" ht="13.35" customHeight="1" x14ac:dyDescent="0.2">
      <c r="J20" s="107" t="s">
        <v>78</v>
      </c>
      <c r="K20" s="84">
        <v>0.23633117769230799</v>
      </c>
      <c r="L20" s="84">
        <v>0.226881610526316</v>
      </c>
      <c r="M20" s="84">
        <v>0.24545742717948699</v>
      </c>
      <c r="O20" s="65"/>
    </row>
    <row r="21" spans="1:15" ht="13.35" customHeight="1" x14ac:dyDescent="0.2">
      <c r="J21" s="85" t="s">
        <v>65</v>
      </c>
      <c r="K21" s="84">
        <v>0.42015441358974398</v>
      </c>
      <c r="L21" s="84">
        <v>0.57817552447368403</v>
      </c>
      <c r="M21" s="84">
        <v>0.46512118923076901</v>
      </c>
      <c r="O21" s="65"/>
    </row>
    <row r="22" spans="1:15" ht="13.35" customHeight="1" x14ac:dyDescent="0.2">
      <c r="J22" s="85" t="s">
        <v>66</v>
      </c>
      <c r="K22" s="84">
        <v>1.1565549761538501</v>
      </c>
      <c r="L22" s="84">
        <v>1.6079731928947401</v>
      </c>
      <c r="M22" s="84">
        <v>1.3063104664102601</v>
      </c>
      <c r="O22" s="65"/>
    </row>
    <row r="23" spans="1:15" ht="13.35" customHeight="1" x14ac:dyDescent="0.2">
      <c r="J23" s="85" t="s">
        <v>67</v>
      </c>
      <c r="K23" s="84">
        <v>4.29993480128205</v>
      </c>
      <c r="L23" s="84">
        <v>4.08186195842105</v>
      </c>
      <c r="M23" s="84">
        <v>4.4874446320512797</v>
      </c>
      <c r="O23" s="65"/>
    </row>
    <row r="24" spans="1:15" ht="13.35" customHeight="1" x14ac:dyDescent="0.2">
      <c r="J24" s="85" t="s">
        <v>68</v>
      </c>
      <c r="K24" s="84">
        <v>18.846755797179501</v>
      </c>
      <c r="L24" s="84">
        <v>17.2119681084211</v>
      </c>
      <c r="M24" s="84">
        <v>15.9232130417949</v>
      </c>
      <c r="O24" s="65"/>
    </row>
    <row r="25" spans="1:15" ht="13.35" customHeight="1" x14ac:dyDescent="0.2">
      <c r="J25" s="85" t="s">
        <v>69</v>
      </c>
      <c r="K25" s="84">
        <v>41.214205553846199</v>
      </c>
      <c r="L25" s="84">
        <v>38.6852325060526</v>
      </c>
      <c r="M25" s="84">
        <v>35.890167285384599</v>
      </c>
      <c r="O25" s="65"/>
    </row>
    <row r="26" spans="1:15" ht="13.35" customHeight="1" x14ac:dyDescent="0.2">
      <c r="J26" s="85" t="s">
        <v>70</v>
      </c>
      <c r="K26" s="84">
        <v>22.406336829743601</v>
      </c>
      <c r="L26" s="84">
        <v>23.431729947631599</v>
      </c>
      <c r="M26" s="84">
        <v>24.398559804871802</v>
      </c>
      <c r="O26" s="65"/>
    </row>
    <row r="27" spans="1:15" ht="13.35" customHeight="1" x14ac:dyDescent="0.2">
      <c r="B27" s="13"/>
      <c r="J27" s="85" t="s">
        <v>71</v>
      </c>
      <c r="K27" s="84">
        <v>6.6720604120512803</v>
      </c>
      <c r="L27" s="84">
        <v>8.0516040810526306</v>
      </c>
      <c r="M27" s="84">
        <v>9.2162901253846101</v>
      </c>
      <c r="O27" s="65"/>
    </row>
    <row r="28" spans="1:15" s="73" customFormat="1" ht="14.25" customHeight="1" x14ac:dyDescent="0.2">
      <c r="A28" s="1"/>
      <c r="B28" s="1"/>
      <c r="C28" s="1"/>
      <c r="D28" s="1"/>
      <c r="E28" s="1"/>
      <c r="F28" s="1"/>
      <c r="G28" s="1"/>
      <c r="J28" s="85" t="s">
        <v>72</v>
      </c>
      <c r="K28" s="84">
        <v>2.6377787512820499</v>
      </c>
      <c r="L28" s="84">
        <v>3.73908281473684</v>
      </c>
      <c r="M28" s="84">
        <v>4.7461678728205099</v>
      </c>
      <c r="O28" s="67"/>
    </row>
    <row r="29" spans="1:15" s="73" customFormat="1" ht="14.25" customHeight="1" x14ac:dyDescent="0.2">
      <c r="A29" s="1"/>
      <c r="B29" s="1"/>
      <c r="C29" s="1"/>
      <c r="D29" s="1"/>
      <c r="E29" s="1"/>
      <c r="F29" s="1"/>
      <c r="G29" s="1"/>
      <c r="J29" s="85" t="s">
        <v>73</v>
      </c>
      <c r="K29" s="84">
        <v>1.02850525923077</v>
      </c>
      <c r="L29" s="84">
        <v>1.27745365763158</v>
      </c>
      <c r="M29" s="84">
        <v>1.8237887694871799</v>
      </c>
      <c r="O29" s="67"/>
    </row>
    <row r="30" spans="1:15" ht="13.35" customHeight="1" x14ac:dyDescent="0.2">
      <c r="J30" s="85" t="s">
        <v>74</v>
      </c>
      <c r="K30" s="84">
        <v>0.48921762128205099</v>
      </c>
      <c r="L30" s="84">
        <v>0.543504971842105</v>
      </c>
      <c r="M30" s="84">
        <v>0.75639401410256402</v>
      </c>
      <c r="O30" s="53"/>
    </row>
    <row r="31" spans="1:15" ht="13.35" customHeight="1" x14ac:dyDescent="0.2">
      <c r="J31" s="85" t="s">
        <v>75</v>
      </c>
      <c r="K31" s="84">
        <v>0.30293757974358998</v>
      </c>
      <c r="L31" s="84">
        <v>0.299647226052632</v>
      </c>
      <c r="M31" s="84">
        <v>0.40561389025640998</v>
      </c>
      <c r="O31" s="66"/>
    </row>
    <row r="32" spans="1:15" ht="13.35" customHeight="1" x14ac:dyDescent="0.2">
      <c r="J32" s="85" t="s">
        <v>76</v>
      </c>
      <c r="K32" s="84">
        <v>0.18106071358974399</v>
      </c>
      <c r="L32" s="84">
        <v>0.15245727105263199</v>
      </c>
      <c r="M32" s="84">
        <v>0.230852216923077</v>
      </c>
      <c r="O32" s="66"/>
    </row>
    <row r="33" spans="10:15" ht="13.35" customHeight="1" x14ac:dyDescent="0.2">
      <c r="J33" s="107" t="s">
        <v>36</v>
      </c>
      <c r="K33" s="84">
        <v>0.10816611410256409</v>
      </c>
      <c r="L33" s="84">
        <v>0.11242713078947371</v>
      </c>
      <c r="M33" s="84">
        <v>0.1046192641025641</v>
      </c>
      <c r="O33" s="66"/>
    </row>
    <row r="34" spans="10:15" ht="13.35" customHeight="1" x14ac:dyDescent="0.2">
      <c r="J34" s="88"/>
      <c r="K34" s="117">
        <f>SUM(K20:K33)</f>
        <v>100.0000000007693</v>
      </c>
      <c r="L34" s="117">
        <f>SUM(L20:L33)</f>
        <v>100.00000000157898</v>
      </c>
      <c r="M34" s="117">
        <f>SUM(M20:M33)</f>
        <v>100</v>
      </c>
      <c r="O34" s="66"/>
    </row>
    <row r="35" spans="10:15" ht="13.35" customHeight="1" x14ac:dyDescent="0.2">
      <c r="J35" s="88"/>
      <c r="K35" s="87"/>
      <c r="L35" s="87"/>
      <c r="M35" s="87"/>
      <c r="O35" s="66"/>
    </row>
    <row r="36" spans="10:15" ht="13.35" customHeight="1" thickBot="1" x14ac:dyDescent="0.25">
      <c r="J36" s="80"/>
      <c r="K36" s="81" t="s">
        <v>81</v>
      </c>
      <c r="L36" s="81" t="s">
        <v>80</v>
      </c>
      <c r="M36" s="81" t="s">
        <v>79</v>
      </c>
      <c r="O36" s="66"/>
    </row>
    <row r="37" spans="10:15" ht="13.35" customHeight="1" x14ac:dyDescent="0.2">
      <c r="J37" s="107" t="s">
        <v>78</v>
      </c>
      <c r="K37" s="84">
        <v>0.63531167499999996</v>
      </c>
      <c r="L37" s="84">
        <v>0.7162310246875</v>
      </c>
      <c r="M37" s="84">
        <v>0.73885859499999995</v>
      </c>
      <c r="O37" s="66"/>
    </row>
    <row r="38" spans="10:15" ht="13.35" customHeight="1" x14ac:dyDescent="0.2">
      <c r="J38" s="85" t="s">
        <v>65</v>
      </c>
      <c r="K38" s="84">
        <v>1.0691079679411799</v>
      </c>
      <c r="L38" s="84">
        <v>1.2003345678124999</v>
      </c>
      <c r="M38" s="84">
        <v>1.1112551018750001</v>
      </c>
      <c r="O38" s="66"/>
    </row>
    <row r="39" spans="10:15" ht="13.35" customHeight="1" x14ac:dyDescent="0.2">
      <c r="J39" s="85" t="s">
        <v>66</v>
      </c>
      <c r="K39" s="84">
        <v>2.5285259191176501</v>
      </c>
      <c r="L39" s="84">
        <v>2.8597769899999999</v>
      </c>
      <c r="M39" s="84">
        <v>2.3744350634375002</v>
      </c>
      <c r="O39" s="66"/>
    </row>
    <row r="40" spans="10:15" ht="13.35" customHeight="1" x14ac:dyDescent="0.2">
      <c r="J40" s="85" t="s">
        <v>67</v>
      </c>
      <c r="K40" s="84">
        <v>7.0422909302941203</v>
      </c>
      <c r="L40" s="84">
        <v>6.8411871931250001</v>
      </c>
      <c r="M40" s="84">
        <v>7.7349614753124998</v>
      </c>
      <c r="O40" s="66"/>
    </row>
    <row r="41" spans="10:15" ht="13.35" customHeight="1" x14ac:dyDescent="0.2">
      <c r="J41" s="85" t="s">
        <v>68</v>
      </c>
      <c r="K41" s="84">
        <v>21.8933368226471</v>
      </c>
      <c r="L41" s="84">
        <v>23.823613724062501</v>
      </c>
      <c r="M41" s="84">
        <v>22.136508660937501</v>
      </c>
      <c r="O41" s="66"/>
    </row>
    <row r="42" spans="10:15" x14ac:dyDescent="0.2">
      <c r="J42" s="85" t="s">
        <v>69</v>
      </c>
      <c r="K42" s="84">
        <v>37.551548153235302</v>
      </c>
      <c r="L42" s="84">
        <v>33.887878748749998</v>
      </c>
      <c r="M42" s="84">
        <v>29.8147854465625</v>
      </c>
    </row>
    <row r="43" spans="10:15" x14ac:dyDescent="0.2">
      <c r="J43" s="85" t="s">
        <v>70</v>
      </c>
      <c r="K43" s="84">
        <v>17.116535841470601</v>
      </c>
      <c r="L43" s="84">
        <v>16.5303703878125</v>
      </c>
      <c r="M43" s="84">
        <v>17.033876749687501</v>
      </c>
    </row>
    <row r="44" spans="10:15" x14ac:dyDescent="0.2">
      <c r="J44" s="85" t="s">
        <v>71</v>
      </c>
      <c r="K44" s="84">
        <v>6.6028170135294104</v>
      </c>
      <c r="L44" s="84">
        <v>7.3708307084375004</v>
      </c>
      <c r="M44" s="84">
        <v>9.2671911531249993</v>
      </c>
    </row>
    <row r="45" spans="10:15" x14ac:dyDescent="0.2">
      <c r="J45" s="85" t="s">
        <v>72</v>
      </c>
      <c r="K45" s="84">
        <v>2.7052044405882398</v>
      </c>
      <c r="L45" s="84">
        <v>3.3239001790625</v>
      </c>
      <c r="M45" s="84">
        <v>4.7276880087500004</v>
      </c>
    </row>
    <row r="46" spans="10:15" x14ac:dyDescent="0.2">
      <c r="J46" s="85" t="s">
        <v>73</v>
      </c>
      <c r="K46" s="84">
        <v>1.37389165205882</v>
      </c>
      <c r="L46" s="84">
        <v>1.8793907475</v>
      </c>
      <c r="M46" s="84">
        <v>2.6131079343749999</v>
      </c>
    </row>
    <row r="47" spans="10:15" x14ac:dyDescent="0.2">
      <c r="J47" s="85" t="s">
        <v>74</v>
      </c>
      <c r="K47" s="84">
        <v>0.69549262235294096</v>
      </c>
      <c r="L47" s="84">
        <v>0.76075802531250003</v>
      </c>
      <c r="M47" s="84">
        <v>1.283355853125</v>
      </c>
    </row>
    <row r="48" spans="10:15" x14ac:dyDescent="0.2">
      <c r="J48" s="85" t="s">
        <v>75</v>
      </c>
      <c r="K48" s="84">
        <v>0.398425037647059</v>
      </c>
      <c r="L48" s="84">
        <v>0.40487815999999999</v>
      </c>
      <c r="M48" s="84">
        <v>0.63033057531250003</v>
      </c>
    </row>
    <row r="49" spans="10:13" x14ac:dyDescent="0.2">
      <c r="J49" s="85" t="s">
        <v>76</v>
      </c>
      <c r="K49" s="84">
        <v>0.262349330294118</v>
      </c>
      <c r="L49" s="84">
        <v>0.24327738531250001</v>
      </c>
      <c r="M49" s="84">
        <v>0.31575946468749999</v>
      </c>
    </row>
    <row r="50" spans="10:13" x14ac:dyDescent="0.2">
      <c r="J50" s="107" t="s">
        <v>36</v>
      </c>
      <c r="K50" s="84">
        <v>0.1251625947058824</v>
      </c>
      <c r="L50" s="84">
        <v>0.1575721584375</v>
      </c>
      <c r="M50" s="84">
        <v>0.2178859178125</v>
      </c>
    </row>
    <row r="51" spans="10:13" x14ac:dyDescent="0.2">
      <c r="K51" s="117">
        <f>SUM(K37:K50)</f>
        <v>100.00000000088242</v>
      </c>
      <c r="L51" s="117">
        <f t="shared" ref="L51" si="0">SUM(L37:L50)</f>
        <v>100.00000000031248</v>
      </c>
      <c r="M51" s="117">
        <f>SUM(M37:M50)</f>
        <v>99.999999999999972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topLeftCell="A3" zoomScaleNormal="100" workbookViewId="0">
      <selection activeCell="J32" sqref="J32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51"/>
    <col min="16" max="16384" width="8.83203125" style="18"/>
  </cols>
  <sheetData>
    <row r="1" spans="1:17" ht="13.35" customHeight="1" x14ac:dyDescent="0.2">
      <c r="A1" s="6"/>
      <c r="B1" s="22" t="s">
        <v>28</v>
      </c>
      <c r="G1" s="22"/>
      <c r="H1" s="22"/>
    </row>
    <row r="2" spans="1:17" ht="13.35" customHeight="1" thickBot="1" x14ac:dyDescent="0.25">
      <c r="B2" s="25" t="s">
        <v>7</v>
      </c>
      <c r="C2" s="25"/>
      <c r="D2" s="25"/>
      <c r="E2" s="25"/>
      <c r="F2" s="25"/>
      <c r="J2" s="28"/>
      <c r="K2" s="81" t="s">
        <v>81</v>
      </c>
      <c r="L2" s="81" t="s">
        <v>80</v>
      </c>
      <c r="M2" s="81" t="s">
        <v>79</v>
      </c>
    </row>
    <row r="3" spans="1:17" ht="13.35" customHeight="1" x14ac:dyDescent="0.2">
      <c r="J3" s="107" t="s">
        <v>78</v>
      </c>
      <c r="K3" s="72">
        <v>1.2189200012903201</v>
      </c>
      <c r="L3" s="72">
        <v>1.2693265899999999</v>
      </c>
      <c r="M3" s="72">
        <v>1.05832956</v>
      </c>
      <c r="O3" s="67"/>
    </row>
    <row r="4" spans="1:17" ht="13.35" customHeight="1" x14ac:dyDescent="0.2">
      <c r="J4" s="85" t="s">
        <v>65</v>
      </c>
      <c r="K4" s="72">
        <v>1.47843261032258</v>
      </c>
      <c r="L4" s="72">
        <v>1.473632941</v>
      </c>
      <c r="M4" s="72">
        <v>1.73470229548387</v>
      </c>
      <c r="O4" s="67"/>
    </row>
    <row r="5" spans="1:17" ht="13.35" customHeight="1" x14ac:dyDescent="0.2">
      <c r="J5" s="85" t="s">
        <v>66</v>
      </c>
      <c r="K5" s="72">
        <v>3.4829529119354801</v>
      </c>
      <c r="L5" s="72">
        <v>3.3895990579999999</v>
      </c>
      <c r="M5" s="72">
        <v>4.9123678651612899</v>
      </c>
      <c r="O5" s="67"/>
      <c r="Q5"/>
    </row>
    <row r="6" spans="1:17" ht="13.35" customHeight="1" x14ac:dyDescent="0.2">
      <c r="J6" s="85" t="s">
        <v>67</v>
      </c>
      <c r="K6" s="72">
        <v>8.8140372483871001</v>
      </c>
      <c r="L6" s="72">
        <v>8.4967102249999993</v>
      </c>
      <c r="M6" s="72">
        <v>9.5660125325806398</v>
      </c>
      <c r="O6" s="67"/>
      <c r="Q6"/>
    </row>
    <row r="7" spans="1:17" ht="13.35" customHeight="1" x14ac:dyDescent="0.2">
      <c r="I7" s="12"/>
      <c r="J7" s="85" t="s">
        <v>68</v>
      </c>
      <c r="K7" s="72">
        <v>22.685163211290298</v>
      </c>
      <c r="L7" s="72">
        <v>22.165436253999999</v>
      </c>
      <c r="M7" s="72">
        <v>21.737531653548398</v>
      </c>
      <c r="O7" s="67"/>
      <c r="Q7"/>
    </row>
    <row r="8" spans="1:17" ht="13.35" customHeight="1" x14ac:dyDescent="0.2">
      <c r="J8" s="85" t="s">
        <v>69</v>
      </c>
      <c r="K8" s="72">
        <v>29.519448380967699</v>
      </c>
      <c r="L8" s="72">
        <v>29.048458172</v>
      </c>
      <c r="M8" s="72">
        <v>24.1560552203226</v>
      </c>
      <c r="O8" s="67"/>
      <c r="Q8"/>
    </row>
    <row r="9" spans="1:17" ht="13.35" customHeight="1" x14ac:dyDescent="0.2">
      <c r="J9" s="85" t="s">
        <v>70</v>
      </c>
      <c r="K9" s="72">
        <v>15.9099557709677</v>
      </c>
      <c r="L9" s="72">
        <v>16.922616549000001</v>
      </c>
      <c r="M9" s="72">
        <v>17.669780148709702</v>
      </c>
      <c r="O9" s="67"/>
      <c r="Q9"/>
    </row>
    <row r="10" spans="1:17" ht="13.35" customHeight="1" x14ac:dyDescent="0.2">
      <c r="J10" s="85" t="s">
        <v>71</v>
      </c>
      <c r="K10" s="72">
        <v>7.5553255570967703</v>
      </c>
      <c r="L10" s="72">
        <v>7.4149483250000001</v>
      </c>
      <c r="M10" s="72">
        <v>8.0032057167741897</v>
      </c>
      <c r="O10" s="67"/>
      <c r="Q10"/>
    </row>
    <row r="11" spans="1:17" ht="13.35" customHeight="1" x14ac:dyDescent="0.2">
      <c r="J11" s="85" t="s">
        <v>72</v>
      </c>
      <c r="K11" s="72">
        <v>4.29148709290323</v>
      </c>
      <c r="L11" s="72">
        <v>4.03406634433333</v>
      </c>
      <c r="M11" s="72">
        <v>4.7201043358064503</v>
      </c>
      <c r="O11" s="67"/>
      <c r="Q11"/>
    </row>
    <row r="12" spans="1:17" ht="13.35" customHeight="1" x14ac:dyDescent="0.2">
      <c r="J12" s="85" t="s">
        <v>73</v>
      </c>
      <c r="K12" s="72">
        <v>2.3397586516128999</v>
      </c>
      <c r="L12" s="72">
        <v>2.3428636900000002</v>
      </c>
      <c r="M12" s="72">
        <v>2.6126899629032301</v>
      </c>
      <c r="O12" s="67"/>
      <c r="Q12"/>
    </row>
    <row r="13" spans="1:17" ht="13.35" customHeight="1" x14ac:dyDescent="0.2">
      <c r="J13" s="85" t="s">
        <v>74</v>
      </c>
      <c r="K13" s="72">
        <v>1.1468677899999999</v>
      </c>
      <c r="L13" s="72">
        <v>1.36122053833333</v>
      </c>
      <c r="M13" s="72">
        <v>1.6213609816129</v>
      </c>
      <c r="O13" s="67"/>
      <c r="Q13"/>
    </row>
    <row r="14" spans="1:17" x14ac:dyDescent="0.2">
      <c r="J14" s="85" t="s">
        <v>75</v>
      </c>
      <c r="K14" s="72">
        <v>0.66277974193548395</v>
      </c>
      <c r="L14" s="72">
        <v>0.85446965333333302</v>
      </c>
      <c r="M14" s="72">
        <v>0.85059152387096804</v>
      </c>
      <c r="Q14"/>
    </row>
    <row r="15" spans="1:17" x14ac:dyDescent="0.2">
      <c r="J15" s="85" t="s">
        <v>76</v>
      </c>
      <c r="K15" s="72">
        <v>0.411030291612903</v>
      </c>
      <c r="L15" s="72">
        <v>0.52032417333333303</v>
      </c>
      <c r="M15" s="72">
        <v>0.53454773612903195</v>
      </c>
      <c r="Q15"/>
    </row>
    <row r="16" spans="1:17" x14ac:dyDescent="0.2">
      <c r="J16" s="107" t="s">
        <v>36</v>
      </c>
      <c r="K16" s="72">
        <v>0.48384074161290341</v>
      </c>
      <c r="L16" s="72">
        <v>0.706327486666667</v>
      </c>
      <c r="M16" s="72">
        <v>0.82272046709677404</v>
      </c>
      <c r="Q16"/>
    </row>
    <row r="17" spans="11:17" x14ac:dyDescent="0.2">
      <c r="K17" s="117">
        <f>SUM(K3:K16)</f>
        <v>100.00000000193536</v>
      </c>
      <c r="L17" s="117">
        <f>SUM(L3:L16)</f>
        <v>99.999999999999986</v>
      </c>
      <c r="M17" s="117">
        <f>SUM(M3:M16)</f>
        <v>100.00000000000004</v>
      </c>
      <c r="Q17"/>
    </row>
    <row r="18" spans="11:17" x14ac:dyDescent="0.2">
      <c r="Q18"/>
    </row>
    <row r="19" spans="11:17" x14ac:dyDescent="0.2">
      <c r="Q19"/>
    </row>
    <row r="20" spans="11:17" x14ac:dyDescent="0.2">
      <c r="Q20"/>
    </row>
    <row r="21" spans="11:17" x14ac:dyDescent="0.2">
      <c r="Q21"/>
    </row>
    <row r="22" spans="11:17" x14ac:dyDescent="0.2">
      <c r="Q22"/>
    </row>
  </sheetData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5F6D-58FB-4CEB-8B0F-FB5E757FEABC}">
  <dimension ref="A1:W27"/>
  <sheetViews>
    <sheetView showGridLines="0" zoomScaleNormal="100" workbookViewId="0">
      <selection activeCell="S35" sqref="S35"/>
    </sheetView>
  </sheetViews>
  <sheetFormatPr defaultColWidth="8.83203125" defaultRowHeight="12.75" x14ac:dyDescent="0.2"/>
  <cols>
    <col min="1" max="1" width="9.6640625" style="97" customWidth="1"/>
    <col min="2" max="9" width="8.83203125" style="97"/>
    <col min="10" max="12" width="9.1640625" style="97" customWidth="1"/>
    <col min="13" max="13" width="8" style="97" customWidth="1"/>
    <col min="14" max="16" width="9.1640625" style="97" customWidth="1"/>
    <col min="17" max="17" width="12.83203125" style="97" customWidth="1"/>
    <col min="18" max="43" width="9.1640625" style="97" customWidth="1"/>
    <col min="44" max="16384" width="8.83203125" style="97"/>
  </cols>
  <sheetData>
    <row r="1" spans="1:23" ht="15" x14ac:dyDescent="0.25">
      <c r="A1" s="31"/>
      <c r="B1" s="32" t="s">
        <v>34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47"/>
      <c r="O1" s="147"/>
      <c r="P1" s="147"/>
      <c r="Q1" s="147"/>
      <c r="R1" s="147"/>
      <c r="S1" s="147"/>
      <c r="T1" s="147"/>
      <c r="U1" s="147"/>
    </row>
    <row r="2" spans="1:23" ht="15" x14ac:dyDescent="0.25">
      <c r="A2" s="31"/>
      <c r="B2" s="191" t="s">
        <v>20</v>
      </c>
      <c r="C2" s="191"/>
      <c r="D2" s="191"/>
      <c r="E2" s="191"/>
      <c r="F2" s="191"/>
      <c r="G2" s="191"/>
      <c r="H2" s="191"/>
      <c r="I2" s="191"/>
      <c r="J2" s="31"/>
      <c r="K2" s="125" t="s">
        <v>21</v>
      </c>
      <c r="L2" s="33"/>
      <c r="M2" s="33"/>
      <c r="N2" s="147"/>
      <c r="O2" s="147"/>
      <c r="P2" s="147"/>
      <c r="Q2" s="147"/>
      <c r="R2" s="125" t="s">
        <v>22</v>
      </c>
      <c r="S2" s="147"/>
      <c r="T2" s="147"/>
      <c r="U2" s="147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81" t="s">
        <v>81</v>
      </c>
      <c r="N3" s="81" t="s">
        <v>80</v>
      </c>
      <c r="O3" s="126" t="str">
        <f>M3</f>
        <v>Q4 2025</v>
      </c>
      <c r="P3" s="126" t="str">
        <f>N3</f>
        <v>Q3 2025</v>
      </c>
      <c r="Q3" s="147"/>
      <c r="R3" s="34"/>
      <c r="S3" s="34"/>
      <c r="T3" s="81" t="s">
        <v>81</v>
      </c>
      <c r="U3" s="81" t="s">
        <v>80</v>
      </c>
      <c r="V3" s="97" t="str">
        <f>T3</f>
        <v>Q4 2025</v>
      </c>
      <c r="W3" s="97" t="str">
        <f>U3</f>
        <v>Q3 2025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22" t="s">
        <v>81</v>
      </c>
      <c r="N4" s="122" t="s">
        <v>80</v>
      </c>
      <c r="O4" s="126" t="str">
        <f>M4</f>
        <v>Q4 2025</v>
      </c>
      <c r="P4" s="126" t="str">
        <f>N4</f>
        <v>Q3 2025</v>
      </c>
      <c r="Q4" s="147"/>
      <c r="R4" s="148"/>
      <c r="S4" s="38"/>
      <c r="T4" s="122" t="s">
        <v>81</v>
      </c>
      <c r="U4" s="81" t="s">
        <v>80</v>
      </c>
      <c r="V4" s="97" t="str">
        <f>T4</f>
        <v>Q4 2025</v>
      </c>
      <c r="W4" s="97" t="str">
        <f>U4</f>
        <v>Q3 2025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27" t="s">
        <v>81</v>
      </c>
      <c r="L5" s="128" t="s">
        <v>81</v>
      </c>
      <c r="M5" s="172">
        <v>1.9566973269230801</v>
      </c>
      <c r="N5" s="172">
        <v>1.79957446808511</v>
      </c>
      <c r="O5" s="172">
        <v>0.10026105790556</v>
      </c>
      <c r="P5" s="172">
        <v>0.18227973541413101</v>
      </c>
      <c r="Q5" s="147"/>
      <c r="R5" s="127" t="s">
        <v>81</v>
      </c>
      <c r="S5" s="127" t="s">
        <v>81</v>
      </c>
      <c r="T5" s="124">
        <v>1.1780719209666699</v>
      </c>
      <c r="U5" s="124">
        <v>1.1562972952405399</v>
      </c>
      <c r="V5" s="124">
        <v>1.44566060171733E-2</v>
      </c>
      <c r="W5" s="124">
        <v>3.6696165522033697E-2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27" t="s">
        <v>86</v>
      </c>
      <c r="L6" s="128" t="s">
        <v>86</v>
      </c>
      <c r="M6" s="172">
        <v>1.9163461538461499</v>
      </c>
      <c r="N6" s="172">
        <v>1.78617021276596</v>
      </c>
      <c r="O6" s="172">
        <v>0.15521053186109299</v>
      </c>
      <c r="P6" s="172">
        <v>0.19690599380866999</v>
      </c>
      <c r="Q6" s="147"/>
      <c r="R6" s="127" t="s">
        <v>86</v>
      </c>
      <c r="S6" s="127" t="s">
        <v>86</v>
      </c>
      <c r="T6" s="124">
        <v>1.18552016095238</v>
      </c>
      <c r="U6" s="124">
        <v>1.1594294835972201</v>
      </c>
      <c r="V6" s="124">
        <v>1.94822209897502E-2</v>
      </c>
      <c r="W6" s="124">
        <v>3.68565192402667E-2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27" t="s">
        <v>92</v>
      </c>
      <c r="L7" s="128" t="s">
        <v>92</v>
      </c>
      <c r="M7" s="172">
        <v>1.90182692307692</v>
      </c>
      <c r="N7" s="172">
        <v>1.8014893617021299</v>
      </c>
      <c r="O7" s="172">
        <v>0.1582596180708</v>
      </c>
      <c r="P7" s="172">
        <v>0.197362816675547</v>
      </c>
      <c r="Q7" s="147"/>
      <c r="R7" s="127" t="s">
        <v>92</v>
      </c>
      <c r="S7" s="127" t="s">
        <v>92</v>
      </c>
      <c r="T7" s="124">
        <v>1.1899549699904799</v>
      </c>
      <c r="U7" s="124">
        <v>1.16275281878056</v>
      </c>
      <c r="V7" s="124">
        <v>2.14162484872846E-2</v>
      </c>
      <c r="W7" s="124">
        <v>3.7895131955226702E-2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27" t="s">
        <v>100</v>
      </c>
      <c r="L8" s="128" t="s">
        <v>100</v>
      </c>
      <c r="M8" s="172">
        <v>1.90673076923077</v>
      </c>
      <c r="N8" s="172" t="e">
        <v>#N/A</v>
      </c>
      <c r="O8" s="172">
        <v>0.17236214899808999</v>
      </c>
      <c r="P8" s="172" t="e">
        <v>#N/A</v>
      </c>
      <c r="Q8" s="147"/>
      <c r="R8" s="127" t="s">
        <v>100</v>
      </c>
      <c r="S8" s="129" t="s">
        <v>100</v>
      </c>
      <c r="T8" s="124">
        <v>1.19392171212619</v>
      </c>
      <c r="U8" s="124" t="e">
        <v>#N/A</v>
      </c>
      <c r="V8" s="124">
        <v>2.4605042446785699E-2</v>
      </c>
      <c r="W8" s="124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27">
        <v>2026</v>
      </c>
      <c r="L9" s="128">
        <v>2026</v>
      </c>
      <c r="M9" s="172">
        <v>1.9113725490196101</v>
      </c>
      <c r="N9" s="172">
        <v>1.83622340425532</v>
      </c>
      <c r="O9" s="172">
        <v>0.17246471648245201</v>
      </c>
      <c r="P9" s="172">
        <v>0.20448960344866901</v>
      </c>
      <c r="Q9" s="147"/>
      <c r="R9" s="127">
        <v>2026</v>
      </c>
      <c r="S9" s="130">
        <v>2026</v>
      </c>
      <c r="T9" s="124">
        <v>1.191172567425</v>
      </c>
      <c r="U9" s="124">
        <v>1.16667299934865</v>
      </c>
      <c r="V9" s="124">
        <v>2.49628024506406E-2</v>
      </c>
      <c r="W9" s="124">
        <v>4.2488324052565397E-2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27">
        <v>2027</v>
      </c>
      <c r="L10" s="128">
        <v>2027</v>
      </c>
      <c r="M10" s="172">
        <v>2.0601301333333302</v>
      </c>
      <c r="N10" s="172">
        <v>2.0264214473684201</v>
      </c>
      <c r="O10" s="172">
        <v>0.19750518121369501</v>
      </c>
      <c r="P10" s="172">
        <v>0.246878752971564</v>
      </c>
      <c r="Q10" s="147"/>
      <c r="R10" s="127">
        <v>2027</v>
      </c>
      <c r="S10" s="130">
        <v>2027</v>
      </c>
      <c r="T10" s="124">
        <v>1.19559616611622</v>
      </c>
      <c r="U10" s="124">
        <v>1.1750723611093701</v>
      </c>
      <c r="V10" s="124">
        <v>3.9809610966694102E-2</v>
      </c>
      <c r="W10" s="124">
        <v>4.9380704906956799E-2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68">
        <v>2028</v>
      </c>
      <c r="L11" s="169">
        <v>2028</v>
      </c>
      <c r="M11" s="173"/>
      <c r="N11" s="173"/>
      <c r="O11" s="173"/>
      <c r="P11" s="173"/>
      <c r="Q11" s="147"/>
      <c r="R11" s="168">
        <v>2028</v>
      </c>
      <c r="S11" s="169">
        <v>2028</v>
      </c>
      <c r="T11" s="171"/>
      <c r="U11" s="171"/>
      <c r="V11" s="171"/>
      <c r="W11" s="171"/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170">
        <v>2029</v>
      </c>
      <c r="L12" s="170">
        <v>2029</v>
      </c>
      <c r="M12" s="173"/>
      <c r="N12" s="173"/>
      <c r="O12" s="173"/>
      <c r="P12" s="173"/>
      <c r="Q12" s="147"/>
      <c r="R12" s="170">
        <v>2029</v>
      </c>
      <c r="S12" s="170">
        <v>2029</v>
      </c>
      <c r="T12" s="171"/>
      <c r="U12" s="171"/>
      <c r="V12" s="171"/>
      <c r="W12" s="171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127">
        <v>2030</v>
      </c>
      <c r="L13" s="128">
        <v>2030</v>
      </c>
      <c r="M13" s="172">
        <v>2.2479046388888899</v>
      </c>
      <c r="N13" s="172">
        <v>2.2287878787878799</v>
      </c>
      <c r="O13" s="172">
        <v>0.31397325992212</v>
      </c>
      <c r="P13" s="172">
        <v>0.30234249593546197</v>
      </c>
      <c r="Q13" s="147"/>
      <c r="R13" s="127">
        <v>2030</v>
      </c>
      <c r="S13" s="130">
        <v>2030</v>
      </c>
      <c r="T13" s="124">
        <v>1.2029978811249999</v>
      </c>
      <c r="U13" s="124">
        <v>1.1859332076839999</v>
      </c>
      <c r="V13" s="124">
        <v>5.5673572987824403E-2</v>
      </c>
      <c r="W13" s="124">
        <v>4.1237865352992002E-2</v>
      </c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25" t="s">
        <v>23</v>
      </c>
      <c r="L14" s="147"/>
      <c r="M14" s="147"/>
      <c r="N14" s="147"/>
      <c r="O14" s="131"/>
      <c r="P14" s="131"/>
      <c r="Q14" s="147"/>
      <c r="R14" s="125" t="s">
        <v>24</v>
      </c>
      <c r="S14" s="147"/>
      <c r="T14" s="147"/>
      <c r="U14" s="147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81" t="s">
        <v>81</v>
      </c>
      <c r="N15" s="81" t="s">
        <v>80</v>
      </c>
      <c r="O15" s="131" t="str">
        <f>M15</f>
        <v>Q4 2025</v>
      </c>
      <c r="P15" s="131" t="str">
        <f>N15</f>
        <v>Q3 2025</v>
      </c>
      <c r="Q15" s="147"/>
      <c r="R15" s="33"/>
      <c r="S15" s="33"/>
      <c r="T15" s="81" t="s">
        <v>81</v>
      </c>
      <c r="U15" s="81" t="s">
        <v>80</v>
      </c>
      <c r="V15" s="131" t="str">
        <f>T15</f>
        <v>Q4 2025</v>
      </c>
      <c r="W15" s="131" t="str">
        <f>U15</f>
        <v>Q3 2025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22" t="s">
        <v>81</v>
      </c>
      <c r="N16" s="132" t="s">
        <v>80</v>
      </c>
      <c r="O16" s="131" t="str">
        <f>M16</f>
        <v>Q4 2025</v>
      </c>
      <c r="P16" s="131" t="str">
        <f>N16</f>
        <v>Q3 2025</v>
      </c>
      <c r="Q16" s="147"/>
      <c r="R16" s="37"/>
      <c r="S16" s="38"/>
      <c r="T16" s="122" t="s">
        <v>81</v>
      </c>
      <c r="U16" s="122" t="s">
        <v>80</v>
      </c>
      <c r="V16" s="131" t="str">
        <f>T16</f>
        <v>Q4 2025</v>
      </c>
      <c r="W16" s="131" t="str">
        <f>U16</f>
        <v>Q3 2025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27" t="s">
        <v>81</v>
      </c>
      <c r="L17" s="128" t="s">
        <v>81</v>
      </c>
      <c r="M17" s="172">
        <v>65.617983491519993</v>
      </c>
      <c r="N17" s="172">
        <v>65.720429024235102</v>
      </c>
      <c r="O17" s="172">
        <v>2.9224092975476199</v>
      </c>
      <c r="P17" s="172">
        <v>4.2655256801250498</v>
      </c>
      <c r="Q17" s="147"/>
      <c r="R17" s="123" t="e">
        <v>#N/A</v>
      </c>
      <c r="S17" s="123" t="e">
        <v>#N/A</v>
      </c>
      <c r="T17" s="124" t="e">
        <v>#N/A</v>
      </c>
      <c r="U17" s="124" t="e">
        <v>#N/A</v>
      </c>
      <c r="V17" s="97" t="e">
        <v>#N/A</v>
      </c>
      <c r="W17" s="97" t="e">
        <v>#N/A</v>
      </c>
    </row>
    <row r="18" spans="1:23" ht="15" x14ac:dyDescent="0.25">
      <c r="A18" s="31"/>
      <c r="B18" s="149"/>
      <c r="C18" s="31"/>
      <c r="D18" s="31"/>
      <c r="E18" s="31"/>
      <c r="F18" s="31"/>
      <c r="G18" s="31"/>
      <c r="H18" s="149"/>
      <c r="I18" s="31"/>
      <c r="J18" s="31"/>
      <c r="K18" s="127" t="s">
        <v>86</v>
      </c>
      <c r="L18" s="128" t="s">
        <v>86</v>
      </c>
      <c r="M18" s="172">
        <v>64.759755851129299</v>
      </c>
      <c r="N18" s="172">
        <v>65.741788434741693</v>
      </c>
      <c r="O18" s="172">
        <v>3.48273537877107</v>
      </c>
      <c r="P18" s="172">
        <v>4.6339191419648396</v>
      </c>
      <c r="Q18" s="147"/>
      <c r="R18" s="123" t="s">
        <v>96</v>
      </c>
      <c r="S18" s="123" t="s">
        <v>96</v>
      </c>
      <c r="T18" s="124">
        <v>3.5</v>
      </c>
      <c r="U18" s="124">
        <v>3.3</v>
      </c>
      <c r="V18" s="124">
        <v>0.34689323309091802</v>
      </c>
      <c r="W18" s="124">
        <v>0.41641237789015401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27" t="s">
        <v>92</v>
      </c>
      <c r="L19" s="128" t="s">
        <v>92</v>
      </c>
      <c r="M19" s="172">
        <v>64.440968711460997</v>
      </c>
      <c r="N19" s="172">
        <v>65.51215397675</v>
      </c>
      <c r="O19" s="172">
        <v>4.42609613147863</v>
      </c>
      <c r="P19" s="172">
        <v>4.8757865825062998</v>
      </c>
      <c r="Q19" s="147"/>
      <c r="R19" s="123" t="s">
        <v>97</v>
      </c>
      <c r="S19" s="123" t="s">
        <v>97</v>
      </c>
      <c r="T19" s="124">
        <v>2.9</v>
      </c>
      <c r="U19" s="124">
        <v>2.8</v>
      </c>
      <c r="V19" s="124">
        <v>0.39235240465112198</v>
      </c>
      <c r="W19" s="124">
        <v>0.40137416911106899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27" t="s">
        <v>100</v>
      </c>
      <c r="L20" s="128" t="s">
        <v>100</v>
      </c>
      <c r="M20" s="172">
        <v>64.1896224027805</v>
      </c>
      <c r="N20" s="172" t="e">
        <v>#N/A</v>
      </c>
      <c r="O20" s="172">
        <v>5.35379269150864</v>
      </c>
      <c r="P20" s="172" t="e">
        <v>#N/A</v>
      </c>
      <c r="Q20" s="147"/>
      <c r="R20" s="123" t="s">
        <v>98</v>
      </c>
      <c r="S20" s="123" t="s">
        <v>98</v>
      </c>
      <c r="T20" s="124">
        <v>2.8</v>
      </c>
      <c r="U20" s="124">
        <v>2.8</v>
      </c>
      <c r="V20" s="124">
        <v>0.39842677971951601</v>
      </c>
      <c r="W20" s="124">
        <v>0.44661976078249299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27">
        <v>2026</v>
      </c>
      <c r="L21" s="128">
        <v>2026</v>
      </c>
      <c r="M21" s="172">
        <v>64.383532327219001</v>
      </c>
      <c r="N21" s="172">
        <v>65.070406131811097</v>
      </c>
      <c r="O21" s="172">
        <v>5.1190669041757504</v>
      </c>
      <c r="P21" s="172">
        <v>5.4907323012493299</v>
      </c>
      <c r="Q21" s="147"/>
      <c r="R21" s="170">
        <v>2028</v>
      </c>
      <c r="S21" s="170">
        <v>2028</v>
      </c>
      <c r="T21" s="171"/>
      <c r="U21" s="171"/>
      <c r="V21" s="171"/>
      <c r="W21" s="171"/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27">
        <v>2027</v>
      </c>
      <c r="L22" s="128">
        <v>2027</v>
      </c>
      <c r="M22" s="172">
        <v>66.360414502162897</v>
      </c>
      <c r="N22" s="172">
        <v>66.720811663672393</v>
      </c>
      <c r="O22" s="172">
        <v>5.43614670253314</v>
      </c>
      <c r="P22" s="172">
        <v>6.5313903398235302</v>
      </c>
      <c r="Q22" s="147"/>
      <c r="R22" s="153">
        <v>2029</v>
      </c>
      <c r="S22" s="153">
        <v>2029</v>
      </c>
      <c r="T22" s="171"/>
      <c r="U22" s="171"/>
      <c r="V22" s="171"/>
      <c r="W22" s="171"/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68">
        <v>2028</v>
      </c>
      <c r="L23" s="169">
        <v>2028</v>
      </c>
      <c r="M23" s="173"/>
      <c r="N23" s="173"/>
      <c r="O23" s="173"/>
      <c r="P23" s="173"/>
      <c r="Q23" s="147"/>
      <c r="R23" s="123" t="s">
        <v>99</v>
      </c>
      <c r="S23" s="123" t="s">
        <v>99</v>
      </c>
      <c r="T23" s="124">
        <v>2.8</v>
      </c>
      <c r="U23" s="124">
        <v>2.7</v>
      </c>
      <c r="V23" s="124">
        <v>0.42311736690565199</v>
      </c>
      <c r="W23" s="124">
        <v>0.482267626811478</v>
      </c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170">
        <v>2029</v>
      </c>
      <c r="L24" s="170">
        <v>2029</v>
      </c>
      <c r="M24" s="174"/>
      <c r="N24" s="174"/>
      <c r="O24" s="174"/>
      <c r="P24" s="174"/>
      <c r="Q24" s="147"/>
      <c r="R24" s="147"/>
      <c r="S24" s="147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127">
        <v>2030</v>
      </c>
      <c r="L25" s="128">
        <v>2030</v>
      </c>
      <c r="M25" s="172">
        <v>68.082049999999995</v>
      </c>
      <c r="N25" s="175">
        <v>68.251458333333304</v>
      </c>
      <c r="O25" s="172">
        <v>6.0895947679217501</v>
      </c>
      <c r="P25" s="175">
        <v>5.9810965766369302</v>
      </c>
      <c r="Q25" s="147"/>
      <c r="R25" s="147"/>
      <c r="S25" s="147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47"/>
      <c r="O26" s="147"/>
      <c r="P26" s="147"/>
      <c r="Q26" s="147"/>
      <c r="R26" s="147"/>
      <c r="S26" s="147"/>
      <c r="T26" s="147"/>
      <c r="U26" s="147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47"/>
      <c r="O27" s="147"/>
      <c r="P27" s="147"/>
      <c r="Q27" s="147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>
    <oddHeader>&amp;R&amp;"Arial"&amp;10&amp;K000000 ECB-RESTRICTED&amp;1#_x000D_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04CB-03C6-404A-8370-295A944F25C4}">
  <dimension ref="A1:M31"/>
  <sheetViews>
    <sheetView showGridLines="0" tabSelected="1" zoomScaleNormal="100" workbookViewId="0">
      <selection activeCell="B27" sqref="B27"/>
    </sheetView>
  </sheetViews>
  <sheetFormatPr defaultRowHeight="15" x14ac:dyDescent="0.25"/>
  <cols>
    <col min="1" max="1" width="32.1640625" style="180" bestFit="1" customWidth="1"/>
    <col min="2" max="16384" width="9.33203125" style="180"/>
  </cols>
  <sheetData>
    <row r="1" spans="1:13" x14ac:dyDescent="0.25">
      <c r="B1" s="180" t="s">
        <v>101</v>
      </c>
      <c r="C1" s="180" t="s">
        <v>102</v>
      </c>
      <c r="D1" s="180" t="s">
        <v>103</v>
      </c>
      <c r="E1" s="180" t="s">
        <v>101</v>
      </c>
      <c r="F1" s="180" t="s">
        <v>102</v>
      </c>
      <c r="G1" s="180" t="s">
        <v>103</v>
      </c>
      <c r="H1" s="180" t="s">
        <v>101</v>
      </c>
      <c r="I1" s="180" t="s">
        <v>102</v>
      </c>
      <c r="J1" s="180" t="s">
        <v>103</v>
      </c>
      <c r="K1" s="180" t="s">
        <v>101</v>
      </c>
      <c r="L1" s="180" t="s">
        <v>102</v>
      </c>
      <c r="M1" s="180" t="s">
        <v>103</v>
      </c>
    </row>
    <row r="2" spans="1:13" x14ac:dyDescent="0.25">
      <c r="B2" s="185">
        <v>2025</v>
      </c>
      <c r="C2" s="185"/>
      <c r="D2" s="185"/>
      <c r="E2" s="185">
        <v>2026</v>
      </c>
      <c r="F2" s="185"/>
      <c r="G2" s="185"/>
      <c r="H2" s="185">
        <v>2027</v>
      </c>
      <c r="I2" s="185"/>
      <c r="J2" s="185"/>
      <c r="K2" s="185" t="s">
        <v>104</v>
      </c>
      <c r="L2" s="185"/>
      <c r="M2" s="185"/>
    </row>
    <row r="3" spans="1:13" x14ac:dyDescent="0.25">
      <c r="B3" s="188" t="s">
        <v>108</v>
      </c>
      <c r="C3" s="188" t="s">
        <v>109</v>
      </c>
      <c r="D3" s="188" t="s">
        <v>110</v>
      </c>
      <c r="E3" s="188" t="s">
        <v>108</v>
      </c>
      <c r="F3" s="188" t="s">
        <v>109</v>
      </c>
      <c r="G3" s="188" t="s">
        <v>110</v>
      </c>
      <c r="H3" s="188" t="s">
        <v>108</v>
      </c>
      <c r="I3" s="188" t="s">
        <v>109</v>
      </c>
      <c r="J3" s="188" t="s">
        <v>110</v>
      </c>
      <c r="K3" s="188" t="s">
        <v>108</v>
      </c>
      <c r="L3" s="188" t="s">
        <v>109</v>
      </c>
      <c r="M3" s="188" t="s">
        <v>110</v>
      </c>
    </row>
    <row r="4" spans="1:13" x14ac:dyDescent="0.25">
      <c r="A4" s="192" t="s">
        <v>111</v>
      </c>
      <c r="B4" s="182">
        <v>8.4285714285714297E-2</v>
      </c>
      <c r="C4" s="182">
        <v>-4.264705882352942E-2</v>
      </c>
      <c r="D4" s="182">
        <v>-3.5526315789473684E-2</v>
      </c>
      <c r="E4" s="182">
        <v>6.0000000000000019E-2</v>
      </c>
      <c r="F4" s="182">
        <v>-3.3823529411764704E-2</v>
      </c>
      <c r="G4" s="182">
        <v>-6.0526315789473692E-2</v>
      </c>
      <c r="H4" s="183">
        <v>2E-3</v>
      </c>
      <c r="I4" s="182">
        <v>-6.4516129032258047E-3</v>
      </c>
      <c r="J4" s="182">
        <v>-1.3636363636363636E-2</v>
      </c>
      <c r="K4" s="182">
        <v>2.4074074074074074E-2</v>
      </c>
      <c r="L4" s="182">
        <v>1.9354838709677424E-2</v>
      </c>
      <c r="M4" s="182">
        <v>2.0312500000000004E-2</v>
      </c>
    </row>
    <row r="5" spans="1:13" x14ac:dyDescent="0.25">
      <c r="A5" s="192" t="s">
        <v>112</v>
      </c>
      <c r="B5" s="184">
        <v>0.55882352941176472</v>
      </c>
      <c r="C5" s="185" t="e">
        <f>NA()</f>
        <v>#N/A</v>
      </c>
      <c r="D5" s="184">
        <v>-0.33333333333333331</v>
      </c>
      <c r="E5" s="184">
        <v>0.45454545454545453</v>
      </c>
      <c r="F5" s="185" t="e">
        <f>NA()</f>
        <v>#N/A</v>
      </c>
      <c r="G5" s="184">
        <v>-0.38235294117647056</v>
      </c>
      <c r="H5" s="184">
        <v>0.21428571428571427</v>
      </c>
      <c r="I5" s="185" t="e">
        <f>NA()</f>
        <v>#N/A</v>
      </c>
      <c r="J5" s="184">
        <v>-6.6666666666666666E-2</v>
      </c>
      <c r="K5" s="184">
        <v>0.11538461538461539</v>
      </c>
      <c r="L5" s="185" t="e">
        <f>NA()</f>
        <v>#N/A</v>
      </c>
      <c r="M5" s="184">
        <v>0.13793103448275862</v>
      </c>
    </row>
    <row r="6" spans="1:13" x14ac:dyDescent="0.25">
      <c r="A6" s="180" t="s">
        <v>105</v>
      </c>
      <c r="B6" s="182">
        <v>-0.1875</v>
      </c>
      <c r="C6" s="182">
        <v>-0.16515151515151516</v>
      </c>
      <c r="D6" s="182">
        <v>-0.12837837837837837</v>
      </c>
      <c r="E6" s="182">
        <v>-0.18888888888888891</v>
      </c>
      <c r="F6" s="182">
        <v>-0.18636363636363637</v>
      </c>
      <c r="G6" s="182">
        <v>-0.15945945945945947</v>
      </c>
      <c r="H6" s="182">
        <v>-7.166666666666667E-2</v>
      </c>
      <c r="I6" s="182">
        <v>-6.0000000000000005E-2</v>
      </c>
      <c r="J6" s="182">
        <v>-6.25E-2</v>
      </c>
      <c r="K6" s="182">
        <v>-2.4074074074074074E-2</v>
      </c>
      <c r="L6" s="182">
        <v>-0.05</v>
      </c>
      <c r="M6" s="182">
        <v>-2.5000000000000001E-2</v>
      </c>
    </row>
    <row r="7" spans="1:13" x14ac:dyDescent="0.25">
      <c r="A7" s="180" t="s">
        <v>106</v>
      </c>
      <c r="B7" s="184">
        <v>-0.94117647058823528</v>
      </c>
      <c r="C7" s="185" t="e">
        <f>NA()</f>
        <v>#N/A</v>
      </c>
      <c r="D7" s="184">
        <v>-0.63636363636363635</v>
      </c>
      <c r="E7" s="184">
        <v>-0.90909090909090906</v>
      </c>
      <c r="F7" s="185" t="e">
        <f>NA()</f>
        <v>#N/A</v>
      </c>
      <c r="G7" s="184">
        <v>-0.5757575757575758</v>
      </c>
      <c r="H7" s="184">
        <v>-0.5357142857142857</v>
      </c>
      <c r="I7" s="185" t="e">
        <f>NA()</f>
        <v>#N/A</v>
      </c>
      <c r="J7" s="184">
        <v>-0.27586206896551724</v>
      </c>
      <c r="K7" s="184">
        <v>-0.36</v>
      </c>
      <c r="L7" s="185" t="e">
        <f>NA()</f>
        <v>#N/A</v>
      </c>
      <c r="M7" s="184">
        <v>-0.17857142857142858</v>
      </c>
    </row>
    <row r="8" spans="1:13" x14ac:dyDescent="0.25">
      <c r="A8" s="180" t="s">
        <v>107</v>
      </c>
      <c r="B8" s="186">
        <f>B5*100</f>
        <v>55.882352941176471</v>
      </c>
      <c r="C8" s="186" t="e">
        <f t="shared" ref="C8:M8" si="0">C5*100</f>
        <v>#N/A</v>
      </c>
      <c r="D8" s="186">
        <f t="shared" si="0"/>
        <v>-33.333333333333329</v>
      </c>
      <c r="E8" s="186">
        <f t="shared" si="0"/>
        <v>45.454545454545453</v>
      </c>
      <c r="F8" s="186" t="e">
        <f t="shared" si="0"/>
        <v>#N/A</v>
      </c>
      <c r="G8" s="186">
        <f t="shared" si="0"/>
        <v>-38.235294117647058</v>
      </c>
      <c r="H8" s="186">
        <f t="shared" si="0"/>
        <v>21.428571428571427</v>
      </c>
      <c r="I8" s="186" t="e">
        <f t="shared" si="0"/>
        <v>#N/A</v>
      </c>
      <c r="J8" s="186">
        <f t="shared" si="0"/>
        <v>-6.666666666666667</v>
      </c>
      <c r="K8" s="186">
        <f t="shared" si="0"/>
        <v>11.538461538461538</v>
      </c>
      <c r="L8" s="186" t="e">
        <f t="shared" si="0"/>
        <v>#N/A</v>
      </c>
      <c r="M8" s="186">
        <f t="shared" si="0"/>
        <v>13.793103448275861</v>
      </c>
    </row>
    <row r="11" spans="1:13" x14ac:dyDescent="0.25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</row>
    <row r="12" spans="1:13" x14ac:dyDescent="0.25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</row>
    <row r="13" spans="1:13" x14ac:dyDescent="0.25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</row>
    <row r="14" spans="1:13" x14ac:dyDescent="0.25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5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5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3" x14ac:dyDescent="0.25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3" x14ac:dyDescent="0.25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3" x14ac:dyDescent="0.25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3" x14ac:dyDescent="0.25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3" x14ac:dyDescent="0.25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3" x14ac:dyDescent="0.25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3" x14ac:dyDescent="0.25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3" x14ac:dyDescent="0.25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3" x14ac:dyDescent="0.25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</row>
    <row r="26" spans="1:13" x14ac:dyDescent="0.25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</row>
    <row r="31" spans="1:13" x14ac:dyDescent="0.25">
      <c r="D31" s="18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9"/>
  <sheetViews>
    <sheetView showGridLines="0" zoomScaleNormal="100" workbookViewId="0">
      <selection activeCell="H21" sqref="H21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33203125" bestFit="1" customWidth="1"/>
    <col min="18" max="18" width="14.33203125" bestFit="1" customWidth="1"/>
    <col min="19" max="19" width="16" bestFit="1" customWidth="1"/>
  </cols>
  <sheetData>
    <row r="1" spans="2:19" ht="13.35" customHeight="1" x14ac:dyDescent="0.2">
      <c r="B1" s="13" t="s">
        <v>14</v>
      </c>
      <c r="J1" s="75"/>
      <c r="K1" s="104" t="s">
        <v>13</v>
      </c>
      <c r="L1" s="101"/>
      <c r="M1" s="120" t="str">
        <f>LEFT($K$1,4) &amp;  " " &amp; LEFT(J4,2) &amp; " " &amp; RIGHT(J4,4)</f>
        <v>HICP Q3 2025</v>
      </c>
      <c r="N1" s="24" t="s">
        <v>51</v>
      </c>
      <c r="O1" s="76"/>
      <c r="S1" s="96" t="str">
        <f>LEFT($K$1,4) &amp; "X " &amp;  LEFT(J4,2) &amp; " " &amp; RIGHT(J4,4)</f>
        <v>HICPX Q3 2025</v>
      </c>
    </row>
    <row r="2" spans="2:19" ht="21.6" customHeight="1" x14ac:dyDescent="0.2">
      <c r="B2" s="189" t="s">
        <v>50</v>
      </c>
      <c r="C2" s="189"/>
      <c r="D2" s="189"/>
      <c r="E2" s="189"/>
      <c r="F2" s="189"/>
      <c r="G2" s="189"/>
      <c r="H2" s="189"/>
      <c r="I2" s="189"/>
      <c r="J2" s="75"/>
      <c r="K2" s="102"/>
      <c r="L2" s="102"/>
      <c r="M2" s="120" t="str">
        <f>LEFT($K$1,4) &amp; " " &amp;  LEFT(J5,2) &amp; " " &amp; RIGHT(J5,4)</f>
        <v>HICP Q4 2025</v>
      </c>
      <c r="N2" s="76"/>
      <c r="O2" s="76"/>
      <c r="S2" s="96" t="str">
        <f>LEFT($K$1,4) &amp; "X " &amp;  LEFT(J5,2) &amp; " " &amp; RIGHT(J5,4)</f>
        <v>HICPX Q4 2025</v>
      </c>
    </row>
    <row r="3" spans="2:19" ht="13.5" thickBot="1" x14ac:dyDescent="0.25">
      <c r="J3" s="77"/>
      <c r="K3" s="113" t="s">
        <v>96</v>
      </c>
      <c r="L3" s="113" t="s">
        <v>97</v>
      </c>
      <c r="M3" s="113" t="s">
        <v>98</v>
      </c>
      <c r="N3" s="78" t="s">
        <v>96</v>
      </c>
      <c r="O3" s="78" t="s">
        <v>97</v>
      </c>
      <c r="P3" s="78" t="s">
        <v>98</v>
      </c>
    </row>
    <row r="4" spans="2:19" x14ac:dyDescent="0.2">
      <c r="J4" s="75" t="s">
        <v>80</v>
      </c>
      <c r="K4" s="114">
        <v>2</v>
      </c>
      <c r="L4" s="114">
        <v>1.8</v>
      </c>
      <c r="M4" s="114">
        <v>2</v>
      </c>
      <c r="N4" s="133">
        <v>2.2999999999999998</v>
      </c>
      <c r="O4" s="79">
        <v>2</v>
      </c>
      <c r="P4" s="79">
        <v>2</v>
      </c>
      <c r="R4" s="134" t="str">
        <f>"HICP "&amp;J4</f>
        <v>HICP Q3 2025</v>
      </c>
      <c r="S4" s="134" t="str">
        <f>"HICPX "&amp;J4</f>
        <v>HICPX Q3 2025</v>
      </c>
    </row>
    <row r="5" spans="2:19" ht="14.45" customHeight="1" x14ac:dyDescent="0.2">
      <c r="J5" s="75" t="s">
        <v>81</v>
      </c>
      <c r="K5" s="114">
        <v>2.1</v>
      </c>
      <c r="L5" s="114">
        <v>1.8</v>
      </c>
      <c r="M5" s="114">
        <v>2</v>
      </c>
      <c r="N5" s="79">
        <v>2.4</v>
      </c>
      <c r="O5" s="79">
        <v>2</v>
      </c>
      <c r="P5" s="79">
        <v>2</v>
      </c>
      <c r="R5" s="134" t="str">
        <f>"HICP "&amp;J5</f>
        <v>HICP Q4 2025</v>
      </c>
      <c r="S5" s="134" t="str">
        <f>"HICPX "&amp;J5</f>
        <v>HICPX Q4 2025</v>
      </c>
    </row>
    <row r="6" spans="2:19" x14ac:dyDescent="0.2">
      <c r="L6" s="52"/>
    </row>
    <row r="7" spans="2:19" x14ac:dyDescent="0.2">
      <c r="K7" s="55"/>
      <c r="L7" s="55"/>
      <c r="M7" s="55"/>
      <c r="N7" s="55"/>
      <c r="O7" s="55"/>
      <c r="P7" s="55"/>
      <c r="Q7" s="52"/>
    </row>
    <row r="8" spans="2:19" x14ac:dyDescent="0.2">
      <c r="K8" s="68"/>
      <c r="L8" s="55"/>
      <c r="M8" s="55"/>
      <c r="N8" s="69"/>
      <c r="O8" s="55"/>
      <c r="P8" s="55"/>
    </row>
    <row r="9" spans="2:19" x14ac:dyDescent="0.2">
      <c r="K9" s="68"/>
      <c r="N9" s="69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50"/>
  <sheetViews>
    <sheetView showGridLines="0" topLeftCell="A2" zoomScaleNormal="100" workbookViewId="0">
      <selection activeCell="V11" sqref="V1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4"/>
    <col min="16" max="16" width="9.6640625" bestFit="1" customWidth="1"/>
  </cols>
  <sheetData>
    <row r="1" spans="2:18" ht="13.35" customHeight="1" x14ac:dyDescent="0.2">
      <c r="B1" s="13" t="s">
        <v>49</v>
      </c>
    </row>
    <row r="2" spans="2:18" ht="13.35" customHeight="1" x14ac:dyDescent="0.2">
      <c r="B2" s="189" t="s">
        <v>85</v>
      </c>
      <c r="C2" s="189"/>
      <c r="D2" s="189"/>
      <c r="E2" s="189"/>
      <c r="F2" s="189"/>
      <c r="G2" s="189"/>
      <c r="H2" s="189"/>
      <c r="I2" s="189"/>
      <c r="K2" s="27" t="s">
        <v>53</v>
      </c>
    </row>
    <row r="3" spans="2:18" ht="13.35" customHeight="1" x14ac:dyDescent="0.2"/>
    <row r="4" spans="2:18" ht="13.35" customHeight="1" thickBot="1" x14ac:dyDescent="0.25">
      <c r="K4" s="80"/>
      <c r="L4" s="81" t="s">
        <v>81</v>
      </c>
      <c r="M4" s="81" t="s">
        <v>80</v>
      </c>
      <c r="N4" s="81" t="s">
        <v>79</v>
      </c>
    </row>
    <row r="5" spans="2:18" ht="13.35" customHeight="1" x14ac:dyDescent="0.2">
      <c r="K5" s="103" t="s">
        <v>77</v>
      </c>
      <c r="L5" s="82">
        <v>0.107359817333333</v>
      </c>
      <c r="M5" s="82">
        <v>8.8181369318181796E-2</v>
      </c>
      <c r="N5" s="82">
        <v>0.196490880217391</v>
      </c>
      <c r="O5" s="71"/>
      <c r="P5" s="70"/>
      <c r="Q5" s="70"/>
      <c r="R5" s="70"/>
    </row>
    <row r="6" spans="2:18" ht="13.35" customHeight="1" x14ac:dyDescent="0.2">
      <c r="K6" s="155" t="s">
        <v>54</v>
      </c>
      <c r="L6" s="82">
        <v>0.16703673488888901</v>
      </c>
      <c r="M6" s="82">
        <v>0.16548124272727299</v>
      </c>
      <c r="N6" s="82">
        <v>0.24470921065217399</v>
      </c>
      <c r="O6" s="71"/>
      <c r="P6" s="70"/>
      <c r="Q6" s="70"/>
      <c r="R6" s="70"/>
    </row>
    <row r="7" spans="2:18" ht="13.35" customHeight="1" x14ac:dyDescent="0.2">
      <c r="K7" s="74" t="s">
        <v>55</v>
      </c>
      <c r="L7" s="82">
        <v>0.33305830822222199</v>
      </c>
      <c r="M7" s="82">
        <v>0.48617887409090899</v>
      </c>
      <c r="N7" s="82">
        <v>0.53905820086956502</v>
      </c>
      <c r="O7" s="71"/>
      <c r="P7" s="71"/>
      <c r="Q7" s="70"/>
      <c r="R7" s="70"/>
    </row>
    <row r="8" spans="2:18" ht="13.35" customHeight="1" x14ac:dyDescent="0.2">
      <c r="K8" s="74" t="s">
        <v>56</v>
      </c>
      <c r="L8" s="82">
        <v>0.87535981355555603</v>
      </c>
      <c r="M8" s="82">
        <v>1.2243208561363601</v>
      </c>
      <c r="N8" s="82">
        <v>1.18916318913043</v>
      </c>
      <c r="O8" s="71"/>
      <c r="P8" s="71"/>
      <c r="Q8" s="70"/>
      <c r="R8" s="70"/>
    </row>
    <row r="9" spans="2:18" ht="13.35" customHeight="1" x14ac:dyDescent="0.2">
      <c r="K9" s="74" t="s">
        <v>57</v>
      </c>
      <c r="L9" s="82">
        <v>2.2484505426666699</v>
      </c>
      <c r="M9" s="82">
        <v>3.2837626365909101</v>
      </c>
      <c r="N9" s="82">
        <v>3.3760713282608701</v>
      </c>
      <c r="O9" s="71"/>
      <c r="P9" s="71"/>
      <c r="Q9" s="70"/>
      <c r="R9" s="70"/>
    </row>
    <row r="10" spans="2:18" ht="13.35" customHeight="1" x14ac:dyDescent="0.2">
      <c r="K10" s="74" t="s">
        <v>58</v>
      </c>
      <c r="L10" s="82">
        <v>9.2703368897777807</v>
      </c>
      <c r="M10" s="82">
        <v>15.413528333863599</v>
      </c>
      <c r="N10" s="82">
        <v>13.1692494747826</v>
      </c>
      <c r="O10" s="71"/>
      <c r="P10" s="71"/>
      <c r="Q10" s="70"/>
      <c r="R10" s="70"/>
    </row>
    <row r="11" spans="2:18" ht="13.35" customHeight="1" x14ac:dyDescent="0.2">
      <c r="K11" s="74" t="s">
        <v>59</v>
      </c>
      <c r="L11" s="82">
        <v>59.068064072666701</v>
      </c>
      <c r="M11" s="82">
        <v>49.727559915909097</v>
      </c>
      <c r="N11" s="82">
        <v>36.096794132826098</v>
      </c>
      <c r="O11" s="71"/>
      <c r="P11" s="71"/>
      <c r="Q11" s="70"/>
      <c r="R11" s="70"/>
    </row>
    <row r="12" spans="2:18" ht="13.35" customHeight="1" x14ac:dyDescent="0.2">
      <c r="K12" s="74" t="s">
        <v>60</v>
      </c>
      <c r="L12" s="82">
        <v>22.778767884444399</v>
      </c>
      <c r="M12" s="82">
        <v>21.278885072954498</v>
      </c>
      <c r="N12" s="82">
        <v>30.7489033519565</v>
      </c>
      <c r="O12" s="71"/>
      <c r="P12" s="71"/>
      <c r="Q12" s="70"/>
      <c r="R12" s="70"/>
    </row>
    <row r="13" spans="2:18" ht="13.35" customHeight="1" x14ac:dyDescent="0.2">
      <c r="K13" s="74" t="s">
        <v>61</v>
      </c>
      <c r="L13" s="82">
        <v>2.9536301644444398</v>
      </c>
      <c r="M13" s="82">
        <v>5.0338444754545497</v>
      </c>
      <c r="N13" s="82">
        <v>8.91932613782609</v>
      </c>
      <c r="O13" s="71"/>
      <c r="P13" s="71"/>
      <c r="Q13" s="70"/>
      <c r="R13" s="70"/>
    </row>
    <row r="14" spans="2:18" ht="13.35" customHeight="1" x14ac:dyDescent="0.2">
      <c r="K14" s="74" t="s">
        <v>62</v>
      </c>
      <c r="L14" s="121">
        <v>1.1912914831111101</v>
      </c>
      <c r="M14" s="121">
        <v>1.9978959527272699</v>
      </c>
      <c r="N14" s="121">
        <v>3.2149745984782601</v>
      </c>
      <c r="O14" s="52"/>
    </row>
    <row r="15" spans="2:18" ht="13.35" customHeight="1" x14ac:dyDescent="0.2">
      <c r="B15" s="14"/>
      <c r="K15" s="74" t="s">
        <v>63</v>
      </c>
      <c r="L15" s="121">
        <v>0.51199817622222199</v>
      </c>
      <c r="M15" s="121">
        <v>0.83952341113636397</v>
      </c>
      <c r="N15" s="121">
        <v>1.23948593804348</v>
      </c>
      <c r="O15" s="52"/>
    </row>
    <row r="16" spans="2:18" ht="13.35" customHeight="1" x14ac:dyDescent="0.2">
      <c r="B16" s="189"/>
      <c r="C16" s="189"/>
      <c r="D16" s="189"/>
      <c r="E16" s="189"/>
      <c r="F16" s="189"/>
      <c r="K16" s="74" t="s">
        <v>64</v>
      </c>
      <c r="L16" s="121">
        <v>0.31246499244444398</v>
      </c>
      <c r="M16" s="121">
        <v>0.31258041250000002</v>
      </c>
      <c r="N16" s="121">
        <v>0.59130056652173901</v>
      </c>
      <c r="O16" s="41"/>
    </row>
    <row r="17" spans="1:16" ht="13.35" customHeight="1" x14ac:dyDescent="0.2">
      <c r="H17" s="1"/>
      <c r="K17" s="74" t="s">
        <v>52</v>
      </c>
      <c r="L17" s="121">
        <v>0.18218112022222199</v>
      </c>
      <c r="M17" s="121">
        <v>0.14825744727272699</v>
      </c>
      <c r="N17" s="121">
        <v>0.47447299086956501</v>
      </c>
      <c r="O17" s="41"/>
    </row>
    <row r="18" spans="1:16" ht="13.35" customHeight="1" x14ac:dyDescent="0.2">
      <c r="K18" s="83"/>
      <c r="L18" s="115">
        <f>SUM(L5:L17)</f>
        <v>99.999999999999986</v>
      </c>
      <c r="M18" s="115">
        <f>SUM(M5:M17)</f>
        <v>100.00000000068174</v>
      </c>
      <c r="N18" s="115">
        <f>SUM(N5:N17)</f>
        <v>100.00000000043478</v>
      </c>
      <c r="O18" s="41"/>
      <c r="P18" s="56"/>
    </row>
    <row r="19" spans="1:16" ht="13.35" customHeight="1" thickBot="1" x14ac:dyDescent="0.25">
      <c r="H19" s="12"/>
      <c r="K19" s="80"/>
      <c r="L19" s="81" t="s">
        <v>81</v>
      </c>
      <c r="M19" s="81" t="s">
        <v>80</v>
      </c>
      <c r="N19" s="81" t="s">
        <v>79</v>
      </c>
      <c r="O19" s="41"/>
      <c r="P19" s="56"/>
    </row>
    <row r="20" spans="1:16" ht="13.35" customHeight="1" x14ac:dyDescent="0.2">
      <c r="K20" s="103" t="s">
        <v>77</v>
      </c>
      <c r="L20" s="82">
        <v>0.205650130444444</v>
      </c>
      <c r="M20" s="82">
        <v>0.23428568045454501</v>
      </c>
      <c r="N20" s="82">
        <v>0.32870810652173899</v>
      </c>
      <c r="O20" s="41"/>
      <c r="P20" s="56"/>
    </row>
    <row r="21" spans="1:16" ht="13.35" customHeight="1" x14ac:dyDescent="0.2">
      <c r="K21" s="155" t="s">
        <v>54</v>
      </c>
      <c r="L21" s="82">
        <v>0.40406485044444401</v>
      </c>
      <c r="M21" s="82">
        <v>0.48540124568181803</v>
      </c>
      <c r="N21" s="82">
        <v>0.50509681369565196</v>
      </c>
      <c r="O21" s="41"/>
      <c r="P21" s="56"/>
    </row>
    <row r="22" spans="1:16" ht="13.35" customHeight="1" x14ac:dyDescent="0.2">
      <c r="K22" s="74" t="s">
        <v>55</v>
      </c>
      <c r="L22" s="82">
        <v>1.1520701933333299</v>
      </c>
      <c r="M22" s="82">
        <v>1.2974423961363599</v>
      </c>
      <c r="N22" s="82">
        <v>1.27036839913043</v>
      </c>
      <c r="O22" s="41"/>
      <c r="P22" s="56"/>
    </row>
    <row r="23" spans="1:16" ht="13.35" customHeight="1" x14ac:dyDescent="0.2">
      <c r="K23" s="74" t="s">
        <v>56</v>
      </c>
      <c r="L23" s="82">
        <v>2.9322716628888901</v>
      </c>
      <c r="M23" s="82">
        <v>3.5254073861363602</v>
      </c>
      <c r="N23" s="82">
        <v>3.5664169828260901</v>
      </c>
      <c r="O23" s="41"/>
      <c r="P23" s="56"/>
    </row>
    <row r="24" spans="1:16" ht="13.35" customHeight="1" x14ac:dyDescent="0.2">
      <c r="K24" s="74" t="s">
        <v>57</v>
      </c>
      <c r="L24" s="82">
        <v>8.8769621133333292</v>
      </c>
      <c r="M24" s="82">
        <v>10.9153610222727</v>
      </c>
      <c r="N24" s="82">
        <v>8.4639477402173906</v>
      </c>
      <c r="O24" s="41"/>
      <c r="P24" s="56"/>
    </row>
    <row r="25" spans="1:16" ht="13.35" customHeight="1" x14ac:dyDescent="0.2">
      <c r="K25" s="74" t="s">
        <v>58</v>
      </c>
      <c r="L25" s="82">
        <v>25.417458757999999</v>
      </c>
      <c r="M25" s="82">
        <v>25.587490033181801</v>
      </c>
      <c r="N25" s="82">
        <v>19.953057762173898</v>
      </c>
      <c r="O25" s="41"/>
      <c r="P25" s="56"/>
    </row>
    <row r="26" spans="1:16" ht="13.35" customHeight="1" x14ac:dyDescent="0.2">
      <c r="K26" s="74" t="s">
        <v>59</v>
      </c>
      <c r="L26" s="82">
        <v>36.3657763077778</v>
      </c>
      <c r="M26" s="82">
        <v>31.695462708636398</v>
      </c>
      <c r="N26" s="82">
        <v>31.781683126956501</v>
      </c>
      <c r="O26" s="41"/>
      <c r="P26" s="56"/>
    </row>
    <row r="27" spans="1:16" ht="13.35" customHeight="1" x14ac:dyDescent="0.2">
      <c r="B27" s="15"/>
      <c r="I27" s="12"/>
      <c r="K27" s="74" t="s">
        <v>60</v>
      </c>
      <c r="L27" s="82">
        <v>14.8141667713333</v>
      </c>
      <c r="M27" s="82">
        <v>14.427716125</v>
      </c>
      <c r="N27" s="82">
        <v>19.405613339130401</v>
      </c>
      <c r="O27" s="41"/>
    </row>
    <row r="28" spans="1:16" ht="13.35" customHeight="1" x14ac:dyDescent="0.2">
      <c r="A28" s="2" t="s">
        <v>1</v>
      </c>
      <c r="B28" s="189"/>
      <c r="C28" s="189"/>
      <c r="D28" s="189"/>
      <c r="E28" s="189"/>
      <c r="F28" s="189"/>
      <c r="K28" s="74" t="s">
        <v>61</v>
      </c>
      <c r="L28" s="82">
        <v>5.8816361033333404</v>
      </c>
      <c r="M28" s="82">
        <v>6.5035668972727301</v>
      </c>
      <c r="N28" s="82">
        <v>7.7694368008695696</v>
      </c>
      <c r="O28" s="41"/>
    </row>
    <row r="29" spans="1:16" ht="13.35" customHeight="1" x14ac:dyDescent="0.2">
      <c r="K29" s="74" t="s">
        <v>62</v>
      </c>
      <c r="L29" s="82">
        <v>2.2794915915555598</v>
      </c>
      <c r="M29" s="82">
        <v>3.0524019825000002</v>
      </c>
      <c r="N29" s="82">
        <v>3.75094077108696</v>
      </c>
      <c r="O29" s="41"/>
    </row>
    <row r="30" spans="1:16" ht="13.35" customHeight="1" x14ac:dyDescent="0.2">
      <c r="K30" s="74" t="s">
        <v>63</v>
      </c>
      <c r="L30" s="82">
        <v>1.01937929977778</v>
      </c>
      <c r="M30" s="82">
        <v>1.40517246704545</v>
      </c>
      <c r="N30" s="82">
        <v>1.7891840997826101</v>
      </c>
      <c r="O30" s="41"/>
    </row>
    <row r="31" spans="1:16" ht="13.35" customHeight="1" x14ac:dyDescent="0.2">
      <c r="K31" s="74" t="s">
        <v>64</v>
      </c>
      <c r="L31" s="82">
        <v>0.41216344799999999</v>
      </c>
      <c r="M31" s="82">
        <v>0.61580975250000003</v>
      </c>
      <c r="N31" s="82">
        <v>0.79497491478260895</v>
      </c>
      <c r="O31" s="41"/>
      <c r="P31" s="57"/>
    </row>
    <row r="32" spans="1:16" ht="13.35" customHeight="1" x14ac:dyDescent="0.2">
      <c r="K32" s="74" t="s">
        <v>52</v>
      </c>
      <c r="L32" s="82">
        <v>0.23890877066666699</v>
      </c>
      <c r="M32" s="82">
        <v>0.25448230386363602</v>
      </c>
      <c r="N32" s="82">
        <v>0.62057114369565203</v>
      </c>
      <c r="O32" s="41"/>
      <c r="P32" s="57"/>
    </row>
    <row r="33" spans="8:17" ht="13.35" customHeight="1" x14ac:dyDescent="0.2">
      <c r="K33" s="83"/>
      <c r="L33" s="115">
        <f>SUM(L20:L32)</f>
        <v>100.00000000088887</v>
      </c>
      <c r="M33" s="115">
        <f>SUM(M20:M32)</f>
        <v>100.00000000068181</v>
      </c>
      <c r="N33" s="115">
        <f>SUM(N20:N32)</f>
        <v>100.00000000086952</v>
      </c>
      <c r="O33" s="41"/>
      <c r="P33" s="57"/>
      <c r="Q33" s="42"/>
    </row>
    <row r="34" spans="8:17" ht="13.35" customHeight="1" x14ac:dyDescent="0.2">
      <c r="K34" s="83"/>
      <c r="L34" s="83"/>
      <c r="M34" s="83"/>
      <c r="N34" s="83"/>
      <c r="O34" s="41"/>
      <c r="P34" s="57"/>
      <c r="Q34" s="42"/>
    </row>
    <row r="35" spans="8:17" ht="13.35" customHeight="1" x14ac:dyDescent="0.2">
      <c r="H35" s="12"/>
      <c r="K35" s="83"/>
      <c r="L35" s="83"/>
      <c r="M35" s="83"/>
      <c r="N35" s="83"/>
      <c r="O35" s="41"/>
      <c r="P35" s="57"/>
      <c r="Q35" s="42"/>
    </row>
    <row r="36" spans="8:17" ht="13.35" customHeight="1" thickBot="1" x14ac:dyDescent="0.25">
      <c r="K36" s="80"/>
      <c r="L36" s="81" t="s">
        <v>81</v>
      </c>
      <c r="M36" s="81" t="s">
        <v>80</v>
      </c>
      <c r="N36" s="81" t="s">
        <v>79</v>
      </c>
      <c r="O36" s="41"/>
      <c r="P36" s="57"/>
      <c r="Q36" s="42"/>
    </row>
    <row r="37" spans="8:17" ht="13.35" customHeight="1" x14ac:dyDescent="0.2">
      <c r="K37" s="103" t="s">
        <v>77</v>
      </c>
      <c r="L37" s="82">
        <v>0.43612403710526298</v>
      </c>
      <c r="M37" s="82">
        <v>0.23877680194444401</v>
      </c>
      <c r="N37" s="82">
        <v>0.41652735837837801</v>
      </c>
      <c r="O37" s="41"/>
      <c r="P37" s="57"/>
      <c r="Q37" s="42"/>
    </row>
    <row r="38" spans="8:17" ht="13.35" customHeight="1" x14ac:dyDescent="0.2">
      <c r="K38" s="155" t="s">
        <v>54</v>
      </c>
      <c r="L38" s="82">
        <v>0.66064501026315803</v>
      </c>
      <c r="M38" s="82">
        <v>0.67674577583333295</v>
      </c>
      <c r="N38" s="82">
        <v>0.65372790135135195</v>
      </c>
      <c r="O38" s="41"/>
      <c r="P38" s="57"/>
      <c r="Q38" s="42"/>
    </row>
    <row r="39" spans="8:17" ht="13.35" customHeight="1" x14ac:dyDescent="0.2">
      <c r="K39" s="74" t="s">
        <v>55</v>
      </c>
      <c r="L39" s="82">
        <v>1.1829675842105301</v>
      </c>
      <c r="M39" s="82">
        <v>1.39043069722222</v>
      </c>
      <c r="N39" s="82">
        <v>1.4364734424324299</v>
      </c>
      <c r="O39" s="41"/>
      <c r="P39" s="57"/>
      <c r="Q39" s="42"/>
    </row>
    <row r="40" spans="8:17" ht="13.35" customHeight="1" x14ac:dyDescent="0.2">
      <c r="K40" s="74" t="s">
        <v>56</v>
      </c>
      <c r="L40" s="82">
        <v>3.1184601294736898</v>
      </c>
      <c r="M40" s="82">
        <v>3.7429394630555599</v>
      </c>
      <c r="N40" s="82">
        <v>3.2589062640540498</v>
      </c>
      <c r="O40" s="41"/>
      <c r="P40" s="58"/>
      <c r="Q40" s="42"/>
    </row>
    <row r="41" spans="8:17" ht="13.35" customHeight="1" x14ac:dyDescent="0.2">
      <c r="K41" s="74" t="s">
        <v>57</v>
      </c>
      <c r="L41" s="82">
        <v>7.24987670473684</v>
      </c>
      <c r="M41" s="82">
        <v>7.9497312213888902</v>
      </c>
      <c r="N41" s="82">
        <v>7.1846043051351396</v>
      </c>
      <c r="O41" s="41"/>
      <c r="P41" s="58"/>
      <c r="Q41" s="42"/>
    </row>
    <row r="42" spans="8:17" ht="13.35" customHeight="1" x14ac:dyDescent="0.2">
      <c r="K42" s="74" t="s">
        <v>58</v>
      </c>
      <c r="L42" s="82">
        <v>18.158979958421</v>
      </c>
      <c r="M42" s="82">
        <v>18.409279366666699</v>
      </c>
      <c r="N42" s="82">
        <v>17.851902378378401</v>
      </c>
    </row>
    <row r="43" spans="8:17" ht="13.35" customHeight="1" x14ac:dyDescent="0.2">
      <c r="K43" s="74" t="s">
        <v>59</v>
      </c>
      <c r="L43" s="82">
        <v>35.968813325526298</v>
      </c>
      <c r="M43" s="82">
        <v>34.1608918522222</v>
      </c>
      <c r="N43" s="82">
        <v>32.602682600810802</v>
      </c>
    </row>
    <row r="44" spans="8:17" ht="13.35" customHeight="1" x14ac:dyDescent="0.2">
      <c r="K44" s="74" t="s">
        <v>60</v>
      </c>
      <c r="L44" s="82">
        <v>18.5473633902632</v>
      </c>
      <c r="M44" s="82">
        <v>18.0435278097222</v>
      </c>
      <c r="N44" s="82">
        <v>20.124435466216202</v>
      </c>
    </row>
    <row r="45" spans="8:17" ht="13.35" customHeight="1" x14ac:dyDescent="0.2">
      <c r="K45" s="74" t="s">
        <v>61</v>
      </c>
      <c r="L45" s="82">
        <v>7.7212671742105297</v>
      </c>
      <c r="M45" s="82">
        <v>7.8977574172222198</v>
      </c>
      <c r="N45" s="82">
        <v>8.4515841364864794</v>
      </c>
    </row>
    <row r="46" spans="8:17" ht="13.35" customHeight="1" x14ac:dyDescent="0.2">
      <c r="K46" s="74" t="s">
        <v>62</v>
      </c>
      <c r="L46" s="82">
        <v>3.6629405023684201</v>
      </c>
      <c r="M46" s="82">
        <v>3.9862941708333302</v>
      </c>
      <c r="N46" s="82">
        <v>4.0809301635135098</v>
      </c>
    </row>
    <row r="47" spans="8:17" ht="13.35" customHeight="1" x14ac:dyDescent="0.2">
      <c r="K47" s="74" t="s">
        <v>63</v>
      </c>
      <c r="L47" s="82">
        <v>1.79560592236842</v>
      </c>
      <c r="M47" s="82">
        <v>2.0536715091666702</v>
      </c>
      <c r="N47" s="82">
        <v>2.1690840245945902</v>
      </c>
    </row>
    <row r="48" spans="8:17" x14ac:dyDescent="0.2">
      <c r="K48" s="74" t="s">
        <v>64</v>
      </c>
      <c r="L48" s="82">
        <v>0.89198532868421099</v>
      </c>
      <c r="M48" s="82">
        <v>0.97483429583333303</v>
      </c>
      <c r="N48" s="82">
        <v>1.0046918389189201</v>
      </c>
    </row>
    <row r="49" spans="11:14" x14ac:dyDescent="0.2">
      <c r="K49" s="74" t="s">
        <v>52</v>
      </c>
      <c r="L49" s="82">
        <v>0.60497093315789496</v>
      </c>
      <c r="M49" s="82">
        <v>0.47511961916666701</v>
      </c>
      <c r="N49" s="82">
        <v>0.76445011918918904</v>
      </c>
    </row>
    <row r="50" spans="11:14" x14ac:dyDescent="0.2">
      <c r="L50" s="115">
        <f>SUM(L37:L49)</f>
        <v>100.00000000078946</v>
      </c>
      <c r="M50" s="115">
        <f>SUM(M37:M49)</f>
        <v>100.00000000027778</v>
      </c>
      <c r="N50" s="115">
        <f>SUM(N37:N49)</f>
        <v>99.999999999459448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topLeftCell="A3" zoomScaleNormal="100" workbookViewId="0">
      <selection activeCell="F26" sqref="F26"/>
    </sheetView>
  </sheetViews>
  <sheetFormatPr defaultColWidth="9.33203125" defaultRowHeight="12.75" customHeight="1" x14ac:dyDescent="0.2"/>
  <cols>
    <col min="1" max="9" width="9.33203125" style="5"/>
    <col min="10" max="10" width="9.33203125" style="119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15</v>
      </c>
      <c r="L1" s="7"/>
      <c r="N1" s="8"/>
    </row>
    <row r="2" spans="2:14" ht="13.35" customHeight="1" thickBot="1" x14ac:dyDescent="0.25">
      <c r="B2" s="29" t="s">
        <v>18</v>
      </c>
      <c r="K2" s="30" t="s">
        <v>10</v>
      </c>
      <c r="L2" s="30" t="s">
        <v>11</v>
      </c>
      <c r="M2" s="30" t="s">
        <v>12</v>
      </c>
    </row>
    <row r="3" spans="2:14" ht="12.75" customHeight="1" x14ac:dyDescent="0.2">
      <c r="J3" s="118">
        <v>36176</v>
      </c>
      <c r="K3" s="89">
        <v>1.8636065573770499</v>
      </c>
      <c r="L3" s="89">
        <v>1.9</v>
      </c>
      <c r="M3" s="89">
        <v>1.8023909703835601</v>
      </c>
      <c r="N3" s="9"/>
    </row>
    <row r="4" spans="2:14" ht="12.75" customHeight="1" x14ac:dyDescent="0.2">
      <c r="J4" s="118">
        <v>36266</v>
      </c>
      <c r="K4" s="89"/>
      <c r="L4" s="89"/>
      <c r="M4" s="89"/>
      <c r="N4" s="17"/>
    </row>
    <row r="5" spans="2:14" ht="12.75" customHeight="1" x14ac:dyDescent="0.2">
      <c r="J5" s="118">
        <v>36357</v>
      </c>
      <c r="K5" s="89"/>
      <c r="L5" s="89"/>
      <c r="M5" s="89"/>
      <c r="N5" s="17"/>
    </row>
    <row r="6" spans="2:14" ht="12.75" customHeight="1" x14ac:dyDescent="0.2">
      <c r="J6" s="118">
        <v>36449</v>
      </c>
      <c r="K6" s="89"/>
      <c r="L6" s="89"/>
      <c r="M6" s="89"/>
      <c r="N6" s="17"/>
    </row>
    <row r="7" spans="2:14" ht="12.75" customHeight="1" x14ac:dyDescent="0.2">
      <c r="J7" s="118">
        <v>36541</v>
      </c>
      <c r="K7" s="89">
        <v>1.7710638297872301</v>
      </c>
      <c r="L7" s="89">
        <v>1.7</v>
      </c>
      <c r="M7" s="89">
        <v>1.7646785529426099</v>
      </c>
      <c r="N7" s="17"/>
    </row>
    <row r="8" spans="2:14" ht="12.75" customHeight="1" x14ac:dyDescent="0.2">
      <c r="J8" s="118">
        <v>36632</v>
      </c>
      <c r="K8" s="89"/>
      <c r="L8" s="89"/>
      <c r="M8" s="89"/>
      <c r="N8" s="17"/>
    </row>
    <row r="9" spans="2:14" ht="12.75" customHeight="1" x14ac:dyDescent="0.2">
      <c r="J9" s="118">
        <v>36723</v>
      </c>
      <c r="K9" s="89"/>
      <c r="L9" s="89"/>
      <c r="M9" s="89"/>
      <c r="N9" s="17"/>
    </row>
    <row r="10" spans="2:14" ht="12.75" customHeight="1" x14ac:dyDescent="0.2">
      <c r="J10" s="118">
        <v>36815</v>
      </c>
      <c r="K10" s="89"/>
      <c r="L10" s="89"/>
      <c r="M10" s="89"/>
      <c r="N10" s="17"/>
    </row>
    <row r="11" spans="2:14" ht="12.75" customHeight="1" x14ac:dyDescent="0.2">
      <c r="J11" s="118">
        <v>36907</v>
      </c>
      <c r="K11" s="89">
        <v>1.80553191489362</v>
      </c>
      <c r="L11" s="89">
        <v>1.8</v>
      </c>
      <c r="M11" s="89">
        <v>1.82023255813953</v>
      </c>
      <c r="N11" s="17"/>
    </row>
    <row r="12" spans="2:14" ht="12.75" customHeight="1" x14ac:dyDescent="0.2">
      <c r="J12" s="118">
        <v>36997</v>
      </c>
      <c r="K12" s="89">
        <v>1.804</v>
      </c>
      <c r="L12" s="89">
        <v>1.8</v>
      </c>
      <c r="M12" s="89">
        <v>1.7817329268292701</v>
      </c>
      <c r="N12" s="17"/>
    </row>
    <row r="13" spans="2:14" ht="12.75" customHeight="1" x14ac:dyDescent="0.2">
      <c r="J13" s="118">
        <v>37088</v>
      </c>
      <c r="K13" s="89">
        <v>1.8132352941176499</v>
      </c>
      <c r="L13" s="89">
        <v>1.8</v>
      </c>
      <c r="M13" s="89">
        <v>1.80331666666667</v>
      </c>
      <c r="N13" s="17"/>
    </row>
    <row r="14" spans="2:14" ht="12.75" customHeight="1" x14ac:dyDescent="0.2">
      <c r="J14" s="118">
        <v>37180</v>
      </c>
      <c r="K14" s="89">
        <v>1.82375</v>
      </c>
      <c r="L14" s="89">
        <v>1.8</v>
      </c>
      <c r="M14" s="89">
        <v>1.8423428571380001</v>
      </c>
      <c r="N14" s="17"/>
    </row>
    <row r="15" spans="2:14" ht="12.75" customHeight="1" x14ac:dyDescent="0.2">
      <c r="J15" s="118">
        <v>37272</v>
      </c>
      <c r="K15" s="89">
        <v>1.85357142857143</v>
      </c>
      <c r="L15" s="89">
        <v>1.9</v>
      </c>
      <c r="M15" s="89">
        <v>1.83496951347457</v>
      </c>
      <c r="N15" s="17"/>
    </row>
    <row r="16" spans="2:14" ht="12.75" customHeight="1" x14ac:dyDescent="0.2">
      <c r="J16" s="118">
        <v>37362</v>
      </c>
      <c r="K16" s="89">
        <v>1.8559523809523799</v>
      </c>
      <c r="L16" s="89">
        <v>1.8</v>
      </c>
      <c r="M16" s="89">
        <v>1.88217567567568</v>
      </c>
      <c r="N16" s="17"/>
    </row>
    <row r="17" spans="10:14" ht="12.75" customHeight="1" x14ac:dyDescent="0.2">
      <c r="J17" s="118">
        <v>37453</v>
      </c>
      <c r="K17" s="89">
        <v>1.85119047619048</v>
      </c>
      <c r="L17" s="89">
        <v>1.8</v>
      </c>
      <c r="M17" s="89">
        <v>1.82111372160973</v>
      </c>
      <c r="N17" s="17"/>
    </row>
    <row r="18" spans="10:14" ht="12.75" customHeight="1" x14ac:dyDescent="0.2">
      <c r="J18" s="118">
        <v>37545</v>
      </c>
      <c r="K18" s="89">
        <v>1.85326086956522</v>
      </c>
      <c r="L18" s="89">
        <v>1.8</v>
      </c>
      <c r="M18" s="89">
        <v>1.8337513718331699</v>
      </c>
      <c r="N18" s="17"/>
    </row>
    <row r="19" spans="10:14" ht="12.75" customHeight="1" x14ac:dyDescent="0.2">
      <c r="J19" s="118">
        <v>37637</v>
      </c>
      <c r="K19" s="89">
        <v>1.9</v>
      </c>
      <c r="L19" s="89">
        <v>1.9</v>
      </c>
      <c r="M19" s="89">
        <v>1.87108500534654</v>
      </c>
      <c r="N19" s="17"/>
    </row>
    <row r="20" spans="10:14" ht="12.75" customHeight="1" x14ac:dyDescent="0.2">
      <c r="J20" s="118">
        <v>37727</v>
      </c>
      <c r="K20" s="89">
        <v>1.8825000000000001</v>
      </c>
      <c r="L20" s="89">
        <v>1.9</v>
      </c>
      <c r="M20" s="89">
        <v>1.84591176470588</v>
      </c>
      <c r="N20" s="17"/>
    </row>
    <row r="21" spans="10:14" ht="12.75" customHeight="1" x14ac:dyDescent="0.2">
      <c r="J21" s="118">
        <v>37818</v>
      </c>
      <c r="K21" s="89">
        <v>1.8825000000000001</v>
      </c>
      <c r="L21" s="89">
        <v>1.8</v>
      </c>
      <c r="M21" s="89">
        <v>1.86161565921189</v>
      </c>
      <c r="N21" s="17"/>
    </row>
    <row r="22" spans="10:14" ht="12.75" customHeight="1" x14ac:dyDescent="0.2">
      <c r="J22" s="118">
        <v>37910</v>
      </c>
      <c r="K22" s="89">
        <v>1.9372093023255801</v>
      </c>
      <c r="L22" s="89">
        <v>1.9</v>
      </c>
      <c r="M22" s="89">
        <v>1.93447718490889</v>
      </c>
      <c r="N22" s="17"/>
    </row>
    <row r="23" spans="10:14" ht="12.75" customHeight="1" x14ac:dyDescent="0.2">
      <c r="J23" s="118">
        <v>38002</v>
      </c>
      <c r="K23" s="89">
        <v>1.91976744186046</v>
      </c>
      <c r="L23" s="89">
        <v>1.9</v>
      </c>
      <c r="M23" s="89">
        <v>1.83388888889694</v>
      </c>
      <c r="N23" s="17"/>
    </row>
    <row r="24" spans="10:14" ht="12.75" customHeight="1" x14ac:dyDescent="0.2">
      <c r="J24" s="118">
        <v>38093</v>
      </c>
      <c r="K24" s="89">
        <v>1.9127659574468101</v>
      </c>
      <c r="L24" s="89">
        <v>1.9</v>
      </c>
      <c r="M24" s="89">
        <v>1.8415287750953699</v>
      </c>
      <c r="N24" s="17"/>
    </row>
    <row r="25" spans="10:14" ht="12.75" customHeight="1" x14ac:dyDescent="0.2">
      <c r="J25" s="118">
        <v>38184</v>
      </c>
      <c r="K25" s="89">
        <v>1.9195652173913</v>
      </c>
      <c r="L25" s="89">
        <v>1.9</v>
      </c>
      <c r="M25" s="89">
        <v>1.9033125</v>
      </c>
      <c r="N25" s="17"/>
    </row>
    <row r="26" spans="10:14" ht="12.75" customHeight="1" x14ac:dyDescent="0.2">
      <c r="J26" s="118">
        <v>38276</v>
      </c>
      <c r="K26" s="89">
        <v>1.89239130434783</v>
      </c>
      <c r="L26" s="89">
        <v>1.9</v>
      </c>
      <c r="M26" s="89">
        <v>1.88266595381684</v>
      </c>
      <c r="N26" s="17"/>
    </row>
    <row r="27" spans="10:14" ht="12.75" customHeight="1" x14ac:dyDescent="0.2">
      <c r="J27" s="118">
        <v>38368</v>
      </c>
      <c r="K27" s="89">
        <v>1.89905652173913</v>
      </c>
      <c r="L27" s="89">
        <v>1.9</v>
      </c>
      <c r="M27" s="89">
        <v>1.8586920018797599</v>
      </c>
      <c r="N27" s="17"/>
    </row>
    <row r="28" spans="10:14" ht="12.75" customHeight="1" x14ac:dyDescent="0.2">
      <c r="J28" s="118">
        <v>38458</v>
      </c>
      <c r="K28" s="89">
        <v>1.8868717391304299</v>
      </c>
      <c r="L28" s="89">
        <v>1.9</v>
      </c>
      <c r="M28" s="89">
        <v>1.84964760032359</v>
      </c>
      <c r="N28" s="17"/>
    </row>
    <row r="29" spans="10:14" ht="12.75" customHeight="1" x14ac:dyDescent="0.2">
      <c r="J29" s="118">
        <v>38549</v>
      </c>
      <c r="K29" s="89">
        <v>1.94081081081081</v>
      </c>
      <c r="L29" s="89">
        <v>1.9</v>
      </c>
      <c r="M29" s="89">
        <v>1.8869516900693499</v>
      </c>
      <c r="N29" s="17"/>
    </row>
    <row r="30" spans="10:14" ht="12.75" customHeight="1" x14ac:dyDescent="0.2">
      <c r="J30" s="118">
        <v>38641</v>
      </c>
      <c r="K30" s="89">
        <v>1.88255813953488</v>
      </c>
      <c r="L30" s="89">
        <v>1.9</v>
      </c>
      <c r="M30" s="89">
        <v>1.88611111111111</v>
      </c>
      <c r="N30" s="17"/>
    </row>
    <row r="31" spans="10:14" ht="12.75" customHeight="1" x14ac:dyDescent="0.2">
      <c r="J31" s="118">
        <v>38733</v>
      </c>
      <c r="K31" s="89">
        <v>1.9</v>
      </c>
      <c r="L31" s="89">
        <v>1.9</v>
      </c>
      <c r="M31" s="89">
        <v>1.9020718457692101</v>
      </c>
      <c r="N31" s="17"/>
    </row>
    <row r="32" spans="10:14" ht="12.75" customHeight="1" x14ac:dyDescent="0.2">
      <c r="J32" s="118">
        <v>38823</v>
      </c>
      <c r="K32" s="89">
        <v>1.90583617021277</v>
      </c>
      <c r="L32" s="89">
        <v>1.9</v>
      </c>
      <c r="M32" s="89">
        <v>1.9187726216541801</v>
      </c>
      <c r="N32" s="17"/>
    </row>
    <row r="33" spans="10:14" ht="12.75" customHeight="1" x14ac:dyDescent="0.2">
      <c r="J33" s="118">
        <v>38914</v>
      </c>
      <c r="K33" s="89">
        <v>1.9168421052631599</v>
      </c>
      <c r="L33" s="89">
        <v>1.9</v>
      </c>
      <c r="M33" s="89">
        <v>1.89535332014104</v>
      </c>
      <c r="N33" s="17"/>
    </row>
    <row r="34" spans="10:14" ht="12.75" customHeight="1" x14ac:dyDescent="0.2">
      <c r="J34" s="118">
        <v>39006</v>
      </c>
      <c r="K34" s="89">
        <v>1.9191489361702101</v>
      </c>
      <c r="L34" s="89">
        <v>1.9</v>
      </c>
      <c r="M34" s="89">
        <v>1.9036931684770499</v>
      </c>
      <c r="N34" s="17"/>
    </row>
    <row r="35" spans="10:14" ht="12.75" customHeight="1" x14ac:dyDescent="0.2">
      <c r="J35" s="118">
        <v>39098</v>
      </c>
      <c r="K35" s="89">
        <v>1.9147058823529399</v>
      </c>
      <c r="L35" s="89">
        <v>1.9</v>
      </c>
      <c r="M35" s="89">
        <v>1.90335757967049</v>
      </c>
      <c r="N35" s="17"/>
    </row>
    <row r="36" spans="10:14" ht="12.75" customHeight="1" x14ac:dyDescent="0.2">
      <c r="J36" s="118">
        <v>39188</v>
      </c>
      <c r="K36" s="89">
        <v>1.92205882352941</v>
      </c>
      <c r="L36" s="89">
        <v>1.9</v>
      </c>
      <c r="M36" s="89">
        <v>1.9125250085763501</v>
      </c>
      <c r="N36" s="17"/>
    </row>
    <row r="37" spans="10:14" ht="12.75" customHeight="1" x14ac:dyDescent="0.2">
      <c r="J37" s="118">
        <v>39279</v>
      </c>
      <c r="K37" s="89">
        <v>1.95227272727273</v>
      </c>
      <c r="L37" s="89">
        <v>2</v>
      </c>
      <c r="M37" s="89">
        <v>1.90742153897467</v>
      </c>
      <c r="N37" s="17"/>
    </row>
    <row r="38" spans="10:14" ht="12.75" customHeight="1" x14ac:dyDescent="0.2">
      <c r="J38" s="118">
        <v>39371</v>
      </c>
      <c r="K38" s="89">
        <v>1.93260869565217</v>
      </c>
      <c r="L38" s="89">
        <v>2</v>
      </c>
      <c r="M38" s="89">
        <v>1.9360173180278999</v>
      </c>
      <c r="N38" s="17"/>
    </row>
    <row r="39" spans="10:14" ht="12.75" customHeight="1" x14ac:dyDescent="0.2">
      <c r="J39" s="118">
        <v>39463</v>
      </c>
      <c r="K39" s="89">
        <v>1.95</v>
      </c>
      <c r="L39" s="89">
        <v>2</v>
      </c>
      <c r="M39" s="89">
        <v>1.9435540540540499</v>
      </c>
      <c r="N39" s="17"/>
    </row>
    <row r="40" spans="10:14" ht="12.75" customHeight="1" x14ac:dyDescent="0.2">
      <c r="J40" s="118">
        <v>39554</v>
      </c>
      <c r="K40" s="89">
        <v>1.9468085106383</v>
      </c>
      <c r="L40" s="89">
        <v>2</v>
      </c>
      <c r="M40" s="89">
        <v>1.9618668495498199</v>
      </c>
      <c r="N40" s="17"/>
    </row>
    <row r="41" spans="10:14" ht="12.75" customHeight="1" x14ac:dyDescent="0.2">
      <c r="J41" s="118">
        <v>39645</v>
      </c>
      <c r="K41" s="89">
        <v>2.02551020408163</v>
      </c>
      <c r="L41" s="89">
        <v>2</v>
      </c>
      <c r="M41" s="89">
        <v>2.0506071307709601</v>
      </c>
      <c r="N41" s="17"/>
    </row>
    <row r="42" spans="10:14" ht="12.75" customHeight="1" x14ac:dyDescent="0.2">
      <c r="J42" s="118">
        <v>39737</v>
      </c>
      <c r="K42" s="89">
        <v>1.98668</v>
      </c>
      <c r="L42" s="89">
        <v>2</v>
      </c>
      <c r="M42" s="89">
        <v>2.02407565156969</v>
      </c>
      <c r="N42" s="17"/>
    </row>
    <row r="43" spans="10:14" ht="12.75" customHeight="1" x14ac:dyDescent="0.2">
      <c r="J43" s="118">
        <v>39829</v>
      </c>
      <c r="K43" s="89">
        <v>1.940625</v>
      </c>
      <c r="L43" s="89">
        <v>2</v>
      </c>
      <c r="M43" s="89">
        <v>1.9305759205967401</v>
      </c>
      <c r="N43" s="17"/>
    </row>
    <row r="44" spans="10:14" ht="12.75" customHeight="1" x14ac:dyDescent="0.2">
      <c r="J44" s="118">
        <v>39919</v>
      </c>
      <c r="K44" s="89">
        <v>1.93344878048781</v>
      </c>
      <c r="L44" s="89">
        <v>2</v>
      </c>
      <c r="M44" s="89">
        <v>1.92513460714444</v>
      </c>
      <c r="N44" s="17"/>
    </row>
    <row r="45" spans="10:14" ht="12.75" customHeight="1" x14ac:dyDescent="0.2">
      <c r="J45" s="118">
        <v>40010</v>
      </c>
      <c r="K45" s="89">
        <v>1.98</v>
      </c>
      <c r="L45" s="89">
        <v>2</v>
      </c>
      <c r="M45" s="89">
        <v>1.93194117647059</v>
      </c>
      <c r="N45" s="17"/>
    </row>
    <row r="46" spans="10:14" ht="12.75" customHeight="1" x14ac:dyDescent="0.2">
      <c r="J46" s="118">
        <v>40102</v>
      </c>
      <c r="K46" s="89">
        <v>1.91879591836735</v>
      </c>
      <c r="L46" s="89">
        <v>2</v>
      </c>
      <c r="M46" s="89">
        <v>1.86821829268293</v>
      </c>
      <c r="N46" s="17"/>
    </row>
    <row r="47" spans="10:14" ht="12.75" customHeight="1" x14ac:dyDescent="0.2">
      <c r="J47" s="118">
        <v>40194</v>
      </c>
      <c r="K47" s="89">
        <v>1.9078313725490199</v>
      </c>
      <c r="L47" s="89">
        <v>1.9</v>
      </c>
      <c r="M47" s="89">
        <v>1.8415226190476199</v>
      </c>
      <c r="N47" s="17"/>
    </row>
    <row r="48" spans="10:14" ht="12.75" customHeight="1" x14ac:dyDescent="0.2">
      <c r="J48" s="118">
        <v>40284</v>
      </c>
      <c r="K48" s="89">
        <v>1.9071056368888899</v>
      </c>
      <c r="L48" s="89">
        <v>1.9</v>
      </c>
      <c r="M48" s="89">
        <v>1.83727631578947</v>
      </c>
      <c r="N48" s="17"/>
    </row>
    <row r="49" spans="10:14" ht="12.75" customHeight="1" x14ac:dyDescent="0.2">
      <c r="J49" s="118">
        <v>40375</v>
      </c>
      <c r="K49" s="89">
        <v>1.95381511627907</v>
      </c>
      <c r="L49" s="89">
        <v>1.9</v>
      </c>
      <c r="M49" s="89">
        <v>1.85489594594595</v>
      </c>
      <c r="N49" s="17"/>
    </row>
    <row r="50" spans="10:14" ht="12.75" customHeight="1" x14ac:dyDescent="0.2">
      <c r="J50" s="118">
        <v>40467</v>
      </c>
      <c r="K50" s="89">
        <v>1.8976349479166701</v>
      </c>
      <c r="L50" s="89">
        <v>1.9</v>
      </c>
      <c r="M50" s="89">
        <v>1.84627304979744</v>
      </c>
      <c r="N50" s="17"/>
    </row>
    <row r="51" spans="10:14" ht="12.75" customHeight="1" x14ac:dyDescent="0.2">
      <c r="J51" s="118">
        <v>40559</v>
      </c>
      <c r="K51" s="89">
        <v>1.95</v>
      </c>
      <c r="L51" s="89">
        <v>2</v>
      </c>
      <c r="M51" s="89">
        <v>1.90666828773062</v>
      </c>
      <c r="N51" s="17"/>
    </row>
    <row r="52" spans="10:14" ht="12.75" customHeight="1" x14ac:dyDescent="0.2">
      <c r="J52" s="118">
        <v>40649</v>
      </c>
      <c r="K52" s="89">
        <v>1.9632892623270799</v>
      </c>
      <c r="L52" s="89">
        <v>2</v>
      </c>
      <c r="M52" s="89">
        <v>1.9283540962464001</v>
      </c>
      <c r="N52" s="17"/>
    </row>
    <row r="53" spans="10:14" ht="12.75" customHeight="1" x14ac:dyDescent="0.2">
      <c r="J53" s="118">
        <v>40740</v>
      </c>
      <c r="K53" s="89">
        <v>2.0067458164538499</v>
      </c>
      <c r="L53" s="89">
        <v>2</v>
      </c>
      <c r="M53" s="89">
        <v>1.9564094641582801</v>
      </c>
      <c r="N53" s="17"/>
    </row>
    <row r="54" spans="10:14" ht="12.75" customHeight="1" x14ac:dyDescent="0.2">
      <c r="J54" s="118">
        <v>40832</v>
      </c>
      <c r="K54" s="89">
        <v>2.0086294444450998</v>
      </c>
      <c r="L54" s="89">
        <v>2</v>
      </c>
      <c r="M54" s="89">
        <v>1.9220838623391701</v>
      </c>
      <c r="N54" s="17"/>
    </row>
    <row r="55" spans="10:14" ht="12.75" customHeight="1" x14ac:dyDescent="0.2">
      <c r="J55" s="118">
        <v>40924</v>
      </c>
      <c r="K55" s="89">
        <v>1.9793593976456501</v>
      </c>
      <c r="L55" s="89">
        <v>2</v>
      </c>
      <c r="M55" s="89">
        <v>1.86966598396205</v>
      </c>
      <c r="N55" s="17"/>
    </row>
    <row r="56" spans="10:14" ht="12.75" customHeight="1" x14ac:dyDescent="0.2">
      <c r="J56" s="118">
        <v>41015</v>
      </c>
      <c r="K56" s="89">
        <v>1.98728242044348</v>
      </c>
      <c r="L56" s="89">
        <v>2</v>
      </c>
      <c r="M56" s="89">
        <v>1.9086953139909</v>
      </c>
      <c r="N56" s="17"/>
    </row>
    <row r="57" spans="10:14" ht="12.75" customHeight="1" x14ac:dyDescent="0.2">
      <c r="J57" s="118">
        <v>41106</v>
      </c>
      <c r="K57" s="89">
        <v>2.0226082675447401</v>
      </c>
      <c r="L57" s="89">
        <v>2</v>
      </c>
      <c r="M57" s="89">
        <v>1.9514550740459</v>
      </c>
      <c r="N57" s="17"/>
    </row>
    <row r="58" spans="10:14" ht="12.75" customHeight="1" x14ac:dyDescent="0.2">
      <c r="J58" s="118">
        <v>41198</v>
      </c>
      <c r="K58" s="89">
        <v>1.97826628472292</v>
      </c>
      <c r="L58" s="89">
        <v>2</v>
      </c>
      <c r="M58" s="89">
        <v>1.9493334829614599</v>
      </c>
      <c r="N58" s="17"/>
    </row>
    <row r="59" spans="10:14" ht="12.75" customHeight="1" x14ac:dyDescent="0.2">
      <c r="J59" s="118">
        <v>41290</v>
      </c>
      <c r="K59" s="89">
        <v>1.98469436170213</v>
      </c>
      <c r="L59" s="89">
        <v>2</v>
      </c>
      <c r="M59" s="89">
        <v>1.93700574029448</v>
      </c>
      <c r="N59" s="17"/>
    </row>
    <row r="60" spans="10:14" ht="12.75" customHeight="1" x14ac:dyDescent="0.2">
      <c r="J60" s="118">
        <v>41380</v>
      </c>
      <c r="K60" s="89">
        <v>1.9704720539795499</v>
      </c>
      <c r="L60" s="89">
        <v>2</v>
      </c>
      <c r="M60" s="89">
        <v>1.9411563092914501</v>
      </c>
      <c r="N60" s="17"/>
    </row>
    <row r="61" spans="10:14" ht="12.75" customHeight="1" x14ac:dyDescent="0.2">
      <c r="J61" s="118">
        <v>41471</v>
      </c>
      <c r="K61" s="89">
        <v>1.951517875</v>
      </c>
      <c r="L61" s="89">
        <v>1.9</v>
      </c>
      <c r="M61" s="89">
        <v>1.8901473336911501</v>
      </c>
      <c r="N61" s="17"/>
    </row>
    <row r="62" spans="10:14" ht="12.75" customHeight="1" x14ac:dyDescent="0.2">
      <c r="J62" s="118">
        <v>41563</v>
      </c>
      <c r="K62" s="89">
        <v>1.9310465116279101</v>
      </c>
      <c r="L62" s="89">
        <v>2</v>
      </c>
      <c r="M62" s="89">
        <v>1.8404309719788801</v>
      </c>
      <c r="N62" s="17"/>
    </row>
    <row r="63" spans="10:14" ht="12.75" customHeight="1" x14ac:dyDescent="0.2">
      <c r="J63" s="118">
        <v>41655</v>
      </c>
      <c r="K63" s="89">
        <v>1.8654815340909101</v>
      </c>
      <c r="L63" s="89">
        <v>1.9</v>
      </c>
      <c r="M63" s="89">
        <v>1.8067763205224301</v>
      </c>
      <c r="N63" s="17"/>
    </row>
    <row r="64" spans="10:14" ht="12.75" customHeight="1" x14ac:dyDescent="0.2">
      <c r="J64" s="118">
        <v>41745</v>
      </c>
      <c r="K64" s="89">
        <v>1.8483068181818201</v>
      </c>
      <c r="L64" s="89">
        <v>1.9</v>
      </c>
      <c r="M64" s="89">
        <v>1.7759374086700499</v>
      </c>
      <c r="N64" s="17"/>
    </row>
    <row r="65" spans="10:14" ht="12.75" customHeight="1" x14ac:dyDescent="0.2">
      <c r="J65" s="118">
        <v>41836</v>
      </c>
      <c r="K65" s="89">
        <v>1.85886383752245</v>
      </c>
      <c r="L65" s="89">
        <v>1.9</v>
      </c>
      <c r="M65" s="89">
        <v>1.76729019202765</v>
      </c>
      <c r="N65" s="17"/>
    </row>
    <row r="66" spans="10:14" ht="12.75" customHeight="1" x14ac:dyDescent="0.2">
      <c r="J66" s="118">
        <v>41928</v>
      </c>
      <c r="K66" s="89">
        <v>1.80116069210204</v>
      </c>
      <c r="L66" s="89">
        <v>1.8</v>
      </c>
      <c r="M66" s="89">
        <v>1.709034838947</v>
      </c>
      <c r="N66" s="17"/>
    </row>
    <row r="67" spans="10:14" ht="12.75" customHeight="1" x14ac:dyDescent="0.2">
      <c r="J67" s="118">
        <v>42020</v>
      </c>
      <c r="K67" s="89">
        <v>1.77023958333333</v>
      </c>
      <c r="L67" s="89">
        <v>1.8</v>
      </c>
      <c r="M67" s="89">
        <v>1.689924685117</v>
      </c>
      <c r="N67" s="17"/>
    </row>
    <row r="68" spans="10:14" ht="12.75" customHeight="1" x14ac:dyDescent="0.2">
      <c r="J68" s="118">
        <v>42110</v>
      </c>
      <c r="K68" s="89">
        <v>1.83670666666667</v>
      </c>
      <c r="L68" s="89">
        <v>1.85</v>
      </c>
      <c r="M68" s="89">
        <v>1.74976041465316</v>
      </c>
      <c r="N68" s="17"/>
    </row>
    <row r="69" spans="10:14" ht="12.75" customHeight="1" x14ac:dyDescent="0.2">
      <c r="J69" s="118">
        <v>42201</v>
      </c>
      <c r="K69" s="89">
        <v>1.8567875</v>
      </c>
      <c r="L69" s="89">
        <v>1.9</v>
      </c>
      <c r="M69" s="89">
        <v>1.72273803921536</v>
      </c>
      <c r="N69" s="17"/>
    </row>
    <row r="70" spans="10:14" ht="12.75" customHeight="1" x14ac:dyDescent="0.2">
      <c r="J70" s="118">
        <v>42293</v>
      </c>
      <c r="K70" s="89">
        <v>1.8625340909090899</v>
      </c>
      <c r="L70" s="89">
        <v>1.9</v>
      </c>
      <c r="M70" s="89">
        <v>1.73539189189189</v>
      </c>
      <c r="N70" s="17"/>
    </row>
    <row r="71" spans="10:14" ht="12.75" customHeight="1" x14ac:dyDescent="0.2">
      <c r="J71" s="118">
        <v>42385</v>
      </c>
      <c r="K71" s="89">
        <v>1.80152222222222</v>
      </c>
      <c r="L71" s="89">
        <v>1.85</v>
      </c>
      <c r="M71" s="89">
        <v>1.64540904844043</v>
      </c>
      <c r="N71" s="17"/>
    </row>
    <row r="72" spans="10:14" ht="12.75" customHeight="1" x14ac:dyDescent="0.2">
      <c r="J72" s="118">
        <v>42476</v>
      </c>
      <c r="K72" s="89">
        <v>1.8149625</v>
      </c>
      <c r="L72" s="89">
        <v>1.8</v>
      </c>
      <c r="M72" s="89">
        <v>1.6899428571428601</v>
      </c>
      <c r="N72" s="17"/>
    </row>
    <row r="73" spans="10:14" ht="12.75" customHeight="1" x14ac:dyDescent="0.2">
      <c r="J73" s="118">
        <v>42567</v>
      </c>
      <c r="K73" s="89">
        <v>1.7986961141540501</v>
      </c>
      <c r="L73" s="89">
        <v>1.8</v>
      </c>
      <c r="M73" s="89">
        <v>1.6775708328561001</v>
      </c>
      <c r="N73" s="17"/>
    </row>
    <row r="74" spans="10:14" ht="12.75" customHeight="1" x14ac:dyDescent="0.2">
      <c r="J74" s="118">
        <v>42659</v>
      </c>
      <c r="K74" s="89">
        <v>1.8250078059058801</v>
      </c>
      <c r="L74" s="89">
        <v>1.8</v>
      </c>
      <c r="M74" s="89">
        <v>1.6940522782890901</v>
      </c>
      <c r="N74" s="17"/>
    </row>
    <row r="75" spans="10:14" ht="12.75" customHeight="1" x14ac:dyDescent="0.2">
      <c r="J75" s="118">
        <v>42751</v>
      </c>
      <c r="K75" s="89">
        <v>1.82196099769302</v>
      </c>
      <c r="L75" s="89">
        <v>1.8</v>
      </c>
      <c r="M75" s="89">
        <v>1.680593505467</v>
      </c>
      <c r="N75" s="17"/>
    </row>
    <row r="76" spans="10:14" ht="12.75" customHeight="1" x14ac:dyDescent="0.2">
      <c r="J76" s="118">
        <v>42841</v>
      </c>
      <c r="K76" s="89">
        <v>1.800547741715</v>
      </c>
      <c r="L76" s="89">
        <v>1.8</v>
      </c>
      <c r="M76" s="89">
        <v>1.6986820040522399</v>
      </c>
      <c r="N76" s="17"/>
    </row>
    <row r="77" spans="10:14" ht="12.75" customHeight="1" x14ac:dyDescent="0.2">
      <c r="J77" s="118">
        <v>42932</v>
      </c>
      <c r="K77" s="89">
        <v>1.8335099801214301</v>
      </c>
      <c r="L77" s="89">
        <v>1.9</v>
      </c>
      <c r="M77" s="89">
        <v>1.72735593157421</v>
      </c>
      <c r="N77" s="17"/>
    </row>
    <row r="78" spans="10:14" ht="12.75" customHeight="1" x14ac:dyDescent="0.2">
      <c r="J78" s="118">
        <v>43024</v>
      </c>
      <c r="K78" s="89">
        <v>1.88053609426279</v>
      </c>
      <c r="L78" s="89">
        <v>1.9</v>
      </c>
      <c r="M78" s="89">
        <v>1.7594056236901801</v>
      </c>
      <c r="N78" s="17"/>
    </row>
    <row r="79" spans="10:14" ht="12.75" customHeight="1" x14ac:dyDescent="0.2">
      <c r="J79" s="118">
        <v>43116</v>
      </c>
      <c r="K79" s="89">
        <v>1.85483461087333</v>
      </c>
      <c r="L79" s="89">
        <v>1.8</v>
      </c>
      <c r="M79" s="89">
        <v>1.7822589974187599</v>
      </c>
      <c r="N79" s="17"/>
    </row>
    <row r="80" spans="10:14" ht="12.75" customHeight="1" x14ac:dyDescent="0.2">
      <c r="J80" s="118">
        <v>43206</v>
      </c>
      <c r="K80" s="89">
        <v>1.8718133084488899</v>
      </c>
      <c r="L80" s="89">
        <v>1.9</v>
      </c>
      <c r="M80" s="89">
        <v>1.7772887450694299</v>
      </c>
      <c r="N80" s="17"/>
    </row>
    <row r="81" spans="9:14" ht="12.75" customHeight="1" x14ac:dyDescent="0.2">
      <c r="J81" s="118">
        <v>43297</v>
      </c>
      <c r="K81" s="89">
        <v>1.8783349174424999</v>
      </c>
      <c r="L81" s="89">
        <v>1.9</v>
      </c>
      <c r="M81" s="89">
        <v>1.7925234092731399</v>
      </c>
      <c r="N81" s="17"/>
    </row>
    <row r="82" spans="9:14" ht="12.75" customHeight="1" x14ac:dyDescent="0.2">
      <c r="J82" s="118">
        <v>43389</v>
      </c>
      <c r="K82" s="89">
        <v>1.8814473575153801</v>
      </c>
      <c r="L82" s="89">
        <v>1.9</v>
      </c>
      <c r="M82" s="89">
        <v>1.79798119820841</v>
      </c>
      <c r="N82" s="17"/>
    </row>
    <row r="83" spans="9:14" ht="12.75" customHeight="1" x14ac:dyDescent="0.2">
      <c r="J83" s="118">
        <v>43481</v>
      </c>
      <c r="K83" s="89">
        <v>1.81945055796364</v>
      </c>
      <c r="L83" s="89">
        <v>1.8</v>
      </c>
      <c r="M83" s="89">
        <v>1.73988011252291</v>
      </c>
      <c r="N83" s="9"/>
    </row>
    <row r="84" spans="9:14" ht="12.75" customHeight="1" x14ac:dyDescent="0.2">
      <c r="J84" s="118">
        <v>43571</v>
      </c>
      <c r="K84" s="89">
        <v>1.79485590425814</v>
      </c>
      <c r="L84" s="89">
        <v>1.8</v>
      </c>
      <c r="M84" s="89">
        <v>1.71674865876085</v>
      </c>
      <c r="N84" s="9"/>
    </row>
    <row r="85" spans="9:14" ht="12.75" customHeight="1" x14ac:dyDescent="0.2">
      <c r="J85" s="118">
        <v>43662</v>
      </c>
      <c r="K85" s="89">
        <v>1.7368376637540499</v>
      </c>
      <c r="L85" s="89">
        <v>1.7373525000000001</v>
      </c>
      <c r="M85" s="89">
        <v>1.62300900124252</v>
      </c>
      <c r="N85" s="9"/>
    </row>
    <row r="86" spans="9:14" ht="12.75" customHeight="1" x14ac:dyDescent="0.2">
      <c r="J86" s="118">
        <v>43754</v>
      </c>
      <c r="K86" s="89">
        <v>1.6705378656000001</v>
      </c>
      <c r="L86" s="89">
        <v>1.7</v>
      </c>
      <c r="M86" s="89">
        <v>1.5947222134972801</v>
      </c>
      <c r="N86" s="9"/>
    </row>
    <row r="87" spans="9:14" ht="12.75" customHeight="1" x14ac:dyDescent="0.2">
      <c r="I87" s="99"/>
      <c r="J87" s="118">
        <v>43846</v>
      </c>
      <c r="K87" s="89">
        <v>1.65692576730909</v>
      </c>
      <c r="L87" s="89">
        <v>1.7</v>
      </c>
      <c r="M87" s="89">
        <v>1.5691517094702101</v>
      </c>
    </row>
    <row r="88" spans="9:14" ht="12.75" customHeight="1" x14ac:dyDescent="0.2">
      <c r="I88" s="99"/>
      <c r="J88" s="118">
        <v>43937</v>
      </c>
      <c r="K88" s="89">
        <v>1.6687773468315801</v>
      </c>
      <c r="L88" s="89">
        <v>1.65</v>
      </c>
      <c r="M88" s="89">
        <v>1.5532265155028999</v>
      </c>
    </row>
    <row r="89" spans="9:14" ht="12.75" customHeight="1" x14ac:dyDescent="0.2">
      <c r="I89" s="99"/>
      <c r="J89" s="118">
        <v>44028</v>
      </c>
      <c r="K89" s="89">
        <v>1.6476113411809501</v>
      </c>
      <c r="L89" s="89">
        <v>1.65</v>
      </c>
      <c r="M89" s="89">
        <v>1.5564394324100299</v>
      </c>
    </row>
    <row r="90" spans="9:14" ht="12.75" customHeight="1" x14ac:dyDescent="0.2">
      <c r="I90" s="99"/>
      <c r="J90" s="118">
        <v>44120</v>
      </c>
      <c r="K90" s="89">
        <v>1.6561819345239099</v>
      </c>
      <c r="L90" s="89">
        <v>1.6</v>
      </c>
      <c r="M90" s="89">
        <v>1.55718545502212</v>
      </c>
    </row>
    <row r="91" spans="9:14" ht="12.75" customHeight="1" x14ac:dyDescent="0.2">
      <c r="I91" s="99"/>
      <c r="J91" s="118">
        <v>44212</v>
      </c>
      <c r="K91" s="89">
        <v>1.6891080483041701</v>
      </c>
      <c r="L91" s="89">
        <v>1.7</v>
      </c>
      <c r="M91" s="89">
        <v>1.5918795910541499</v>
      </c>
    </row>
    <row r="92" spans="9:14" ht="12.75" customHeight="1" x14ac:dyDescent="0.2">
      <c r="I92" s="99"/>
      <c r="J92" s="118">
        <v>44302</v>
      </c>
      <c r="K92" s="89">
        <v>1.68420752878444</v>
      </c>
      <c r="L92" s="89">
        <v>1.6541300860999999</v>
      </c>
      <c r="M92" s="89">
        <v>1.6186957415690899</v>
      </c>
    </row>
    <row r="93" spans="9:14" ht="12.75" customHeight="1" x14ac:dyDescent="0.2">
      <c r="I93" s="99"/>
      <c r="J93" s="118">
        <v>44393</v>
      </c>
      <c r="K93" s="89">
        <v>1.8160363464974401</v>
      </c>
      <c r="L93" s="89">
        <v>1.8</v>
      </c>
      <c r="M93" s="89">
        <v>1.7459994627300901</v>
      </c>
    </row>
    <row r="94" spans="9:14" ht="12.75" customHeight="1" x14ac:dyDescent="0.2">
      <c r="I94" s="99"/>
      <c r="J94" s="118">
        <v>44485</v>
      </c>
      <c r="K94" s="89">
        <v>1.89861225</v>
      </c>
      <c r="L94" s="89">
        <v>1.8</v>
      </c>
      <c r="M94" s="89">
        <v>1.85831848108108</v>
      </c>
    </row>
    <row r="95" spans="9:14" ht="12.75" customHeight="1" x14ac:dyDescent="0.2">
      <c r="I95" s="99"/>
      <c r="J95" s="118">
        <v>44577</v>
      </c>
      <c r="K95" s="89">
        <v>1.9720151396679999</v>
      </c>
      <c r="L95" s="89">
        <v>1.9</v>
      </c>
      <c r="M95" s="89">
        <v>1.8698496102917399</v>
      </c>
    </row>
    <row r="96" spans="9:14" ht="12.75" customHeight="1" x14ac:dyDescent="0.2">
      <c r="I96" s="99"/>
      <c r="J96" s="118">
        <v>44667</v>
      </c>
      <c r="K96" s="89">
        <v>2.0519858107755602</v>
      </c>
      <c r="L96" s="89">
        <v>2</v>
      </c>
      <c r="M96" s="89">
        <v>2.02404458403874</v>
      </c>
    </row>
    <row r="97" spans="9:14" ht="12.75" customHeight="1" x14ac:dyDescent="0.2">
      <c r="I97" s="99"/>
      <c r="J97" s="118">
        <v>44758</v>
      </c>
      <c r="K97" s="89">
        <v>2.1523135435652199</v>
      </c>
      <c r="L97" s="89">
        <v>2</v>
      </c>
      <c r="M97" s="89">
        <v>2.1620760705148299</v>
      </c>
    </row>
    <row r="98" spans="9:14" ht="12.75" customHeight="1" x14ac:dyDescent="0.2">
      <c r="I98" s="99"/>
      <c r="J98" s="118">
        <v>44850</v>
      </c>
      <c r="K98" s="89">
        <v>2.1753589479545501</v>
      </c>
      <c r="L98" s="89">
        <v>2</v>
      </c>
      <c r="M98" s="89">
        <v>2.1797983986001999</v>
      </c>
    </row>
    <row r="99" spans="9:14" ht="12.75" customHeight="1" x14ac:dyDescent="0.2">
      <c r="I99" s="99"/>
      <c r="J99" s="118">
        <v>44942</v>
      </c>
      <c r="K99" s="89">
        <v>2.12252451590909</v>
      </c>
      <c r="L99" s="89">
        <v>2</v>
      </c>
      <c r="M99" s="89">
        <v>2.1267318290994499</v>
      </c>
    </row>
    <row r="100" spans="9:14" ht="12.75" customHeight="1" x14ac:dyDescent="0.2">
      <c r="I100" s="99"/>
      <c r="J100" s="118">
        <v>45032</v>
      </c>
      <c r="K100" s="89">
        <v>2.1269645740816299</v>
      </c>
      <c r="L100" s="89">
        <v>2</v>
      </c>
      <c r="M100" s="89">
        <v>2.1355263822802999</v>
      </c>
    </row>
    <row r="101" spans="9:14" ht="12.75" customHeight="1" x14ac:dyDescent="0.2">
      <c r="I101" s="99"/>
      <c r="J101" s="118">
        <v>45123</v>
      </c>
      <c r="K101" s="89">
        <v>2.1366080102438998</v>
      </c>
      <c r="L101" s="89">
        <v>2</v>
      </c>
      <c r="M101" s="89">
        <v>2.1425382601557499</v>
      </c>
    </row>
    <row r="102" spans="9:14" ht="12.75" customHeight="1" x14ac:dyDescent="0.2">
      <c r="I102" s="99"/>
      <c r="J102" s="118">
        <v>45215</v>
      </c>
      <c r="K102" s="89">
        <v>2.1364810670588201</v>
      </c>
      <c r="L102" s="89">
        <v>2</v>
      </c>
      <c r="M102" s="89">
        <v>2.1383509196359598</v>
      </c>
    </row>
    <row r="103" spans="9:14" ht="12.75" customHeight="1" x14ac:dyDescent="0.2">
      <c r="I103" s="99"/>
      <c r="J103" s="118">
        <v>45307</v>
      </c>
      <c r="K103" s="89">
        <v>2.0460791734693902</v>
      </c>
      <c r="L103" s="89">
        <v>2</v>
      </c>
      <c r="M103" s="89">
        <v>2.0509780398522399</v>
      </c>
    </row>
    <row r="104" spans="9:14" ht="12.75" customHeight="1" x14ac:dyDescent="0.2">
      <c r="I104" s="99"/>
      <c r="J104" s="118">
        <v>45398</v>
      </c>
      <c r="K104" s="89">
        <v>2.0417953005769198</v>
      </c>
      <c r="L104" s="89">
        <v>2</v>
      </c>
      <c r="M104" s="89">
        <v>2.0735275208802699</v>
      </c>
    </row>
    <row r="105" spans="9:14" ht="12.75" customHeight="1" x14ac:dyDescent="0.2">
      <c r="J105" s="118">
        <v>45489</v>
      </c>
      <c r="K105" s="89">
        <v>2.02097493652174</v>
      </c>
      <c r="L105" s="89">
        <v>2</v>
      </c>
      <c r="M105" s="89">
        <v>2.0252473316615101</v>
      </c>
    </row>
    <row r="106" spans="9:14" ht="12.75" customHeight="1" x14ac:dyDescent="0.2">
      <c r="J106" s="118">
        <v>45581</v>
      </c>
      <c r="K106" s="89">
        <v>2.0061215156521701</v>
      </c>
      <c r="L106" s="89">
        <v>2</v>
      </c>
      <c r="M106" s="89">
        <v>1.9927915234883999</v>
      </c>
    </row>
    <row r="107" spans="9:14" ht="12.75" customHeight="1" x14ac:dyDescent="0.2">
      <c r="J107" s="118">
        <v>45673</v>
      </c>
      <c r="K107" s="89">
        <v>1.99915437081633</v>
      </c>
      <c r="L107" s="89">
        <v>2</v>
      </c>
      <c r="M107" s="89">
        <v>1.98403245115039</v>
      </c>
    </row>
    <row r="108" spans="9:14" ht="12.75" customHeight="1" x14ac:dyDescent="0.2">
      <c r="J108" s="118">
        <v>45763</v>
      </c>
      <c r="K108" s="89">
        <v>2.0343564246511598</v>
      </c>
      <c r="L108" s="89">
        <v>2</v>
      </c>
      <c r="M108" s="89">
        <v>2.0533529516850701</v>
      </c>
    </row>
    <row r="109" spans="9:14" ht="12.75" customHeight="1" x14ac:dyDescent="0.2">
      <c r="J109" s="118">
        <v>45854</v>
      </c>
      <c r="K109" s="89">
        <v>2.0107694671428602</v>
      </c>
      <c r="L109" s="89">
        <v>2</v>
      </c>
      <c r="M109" s="89">
        <v>2.0264828288755501</v>
      </c>
      <c r="N109" s="99"/>
    </row>
    <row r="110" spans="9:14" ht="12.75" customHeight="1" x14ac:dyDescent="0.2">
      <c r="J110" s="118">
        <v>45946</v>
      </c>
      <c r="K110" s="89">
        <v>2.0231123432558098</v>
      </c>
      <c r="L110" s="89">
        <v>2</v>
      </c>
      <c r="M110" s="89">
        <v>2.0493695271736998</v>
      </c>
      <c r="N110" s="99"/>
    </row>
    <row r="111" spans="9:14" ht="12.75" customHeight="1" x14ac:dyDescent="0.2">
      <c r="J111" s="163"/>
      <c r="K111" s="164"/>
      <c r="L111" s="164"/>
      <c r="M111" s="164"/>
      <c r="N111" s="165"/>
    </row>
    <row r="112" spans="9:14" ht="12.75" customHeight="1" x14ac:dyDescent="0.2">
      <c r="J112" s="163"/>
      <c r="K112" s="164"/>
      <c r="L112" s="164"/>
      <c r="M112" s="164"/>
      <c r="N112" s="165"/>
    </row>
    <row r="113" spans="10:14" ht="12.75" customHeight="1" x14ac:dyDescent="0.2">
      <c r="J113" s="163"/>
      <c r="K113" s="164"/>
      <c r="L113" s="164"/>
      <c r="M113" s="164"/>
      <c r="N113" s="165"/>
    </row>
    <row r="114" spans="10:14" ht="12.75" customHeight="1" x14ac:dyDescent="0.2">
      <c r="J114" s="163"/>
      <c r="K114" s="165"/>
      <c r="L114" s="165"/>
      <c r="M114" s="165"/>
      <c r="N114" s="165"/>
    </row>
    <row r="115" spans="10:14" ht="12.75" customHeight="1" x14ac:dyDescent="0.2">
      <c r="J115" s="163"/>
      <c r="K115" s="165"/>
      <c r="L115" s="165"/>
      <c r="M115" s="165"/>
      <c r="N115" s="165"/>
    </row>
    <row r="116" spans="10:14" ht="12.75" customHeight="1" x14ac:dyDescent="0.2">
      <c r="J116" s="163"/>
      <c r="K116" s="165"/>
      <c r="L116" s="165"/>
      <c r="M116" s="165"/>
      <c r="N116" s="165"/>
    </row>
    <row r="117" spans="10:14" ht="12.75" customHeight="1" x14ac:dyDescent="0.2">
      <c r="J117" s="163"/>
      <c r="K117" s="165"/>
      <c r="L117" s="165"/>
      <c r="M117" s="165"/>
      <c r="N117" s="165"/>
    </row>
    <row r="118" spans="10:14" ht="12.75" customHeight="1" x14ac:dyDescent="0.2">
      <c r="J118" s="163"/>
      <c r="K118" s="165"/>
      <c r="L118" s="165"/>
      <c r="M118" s="165"/>
      <c r="N118" s="165"/>
    </row>
    <row r="119" spans="10:14" ht="12.75" customHeight="1" x14ac:dyDescent="0.2">
      <c r="J119" s="163"/>
      <c r="K119" s="165"/>
      <c r="L119" s="165"/>
      <c r="M119" s="165"/>
      <c r="N119" s="165"/>
    </row>
    <row r="120" spans="10:14" ht="12.75" customHeight="1" x14ac:dyDescent="0.2">
      <c r="J120" s="163"/>
      <c r="K120" s="165"/>
      <c r="L120" s="165"/>
      <c r="M120" s="165"/>
      <c r="N120" s="165"/>
    </row>
    <row r="121" spans="10:14" ht="12.75" customHeight="1" x14ac:dyDescent="0.2">
      <c r="J121" s="163"/>
      <c r="K121" s="165"/>
      <c r="L121" s="165"/>
      <c r="M121" s="165"/>
      <c r="N121" s="165"/>
    </row>
    <row r="122" spans="10:14" ht="12.75" customHeight="1" x14ac:dyDescent="0.2">
      <c r="J122" s="163"/>
      <c r="K122" s="165"/>
      <c r="L122" s="165"/>
      <c r="M122" s="165"/>
      <c r="N122" s="165"/>
    </row>
    <row r="123" spans="10:14" ht="12.75" customHeight="1" x14ac:dyDescent="0.2">
      <c r="J123" s="163"/>
      <c r="K123" s="165"/>
      <c r="L123" s="165"/>
      <c r="M123" s="165"/>
      <c r="N123" s="165"/>
    </row>
    <row r="124" spans="10:14" ht="12.75" customHeight="1" x14ac:dyDescent="0.2">
      <c r="J124" s="163"/>
      <c r="K124" s="165"/>
      <c r="L124" s="165"/>
      <c r="M124" s="165"/>
      <c r="N124" s="165"/>
    </row>
    <row r="125" spans="10:14" ht="12.75" customHeight="1" x14ac:dyDescent="0.2">
      <c r="J125" s="163"/>
      <c r="K125" s="165"/>
      <c r="L125" s="165"/>
      <c r="M125" s="165"/>
      <c r="N125" s="165"/>
    </row>
    <row r="126" spans="10:14" ht="12.75" customHeight="1" x14ac:dyDescent="0.2">
      <c r="J126" s="163"/>
      <c r="K126" s="165"/>
      <c r="L126" s="165"/>
      <c r="M126" s="165"/>
      <c r="N126" s="165"/>
    </row>
    <row r="127" spans="10:14" ht="12.75" customHeight="1" x14ac:dyDescent="0.2">
      <c r="J127" s="163"/>
      <c r="K127" s="165"/>
      <c r="L127" s="165"/>
      <c r="M127" s="165"/>
      <c r="N127" s="165"/>
    </row>
    <row r="128" spans="10:14" ht="12.75" customHeight="1" x14ac:dyDescent="0.2">
      <c r="J128" s="163"/>
      <c r="K128" s="165"/>
      <c r="L128" s="165"/>
      <c r="M128" s="165"/>
      <c r="N128" s="165"/>
    </row>
    <row r="129" spans="10:14" ht="12.75" customHeight="1" x14ac:dyDescent="0.2">
      <c r="J129" s="163"/>
      <c r="K129" s="165"/>
      <c r="L129" s="165"/>
      <c r="M129" s="165"/>
      <c r="N129" s="165"/>
    </row>
    <row r="130" spans="10:14" ht="12.75" customHeight="1" x14ac:dyDescent="0.2">
      <c r="J130" s="163"/>
      <c r="K130" s="165"/>
      <c r="L130" s="165"/>
      <c r="M130" s="165"/>
      <c r="N130" s="165"/>
    </row>
    <row r="131" spans="10:14" ht="12.75" customHeight="1" x14ac:dyDescent="0.2">
      <c r="J131" s="163"/>
      <c r="K131" s="165"/>
      <c r="L131" s="165"/>
      <c r="M131" s="165"/>
      <c r="N131" s="165"/>
    </row>
    <row r="132" spans="10:14" ht="12.75" customHeight="1" x14ac:dyDescent="0.2">
      <c r="J132" s="163"/>
      <c r="K132" s="165"/>
      <c r="L132" s="165"/>
      <c r="M132" s="165"/>
      <c r="N132" s="165"/>
    </row>
    <row r="133" spans="10:14" ht="12.75" customHeight="1" x14ac:dyDescent="0.2">
      <c r="J133" s="163"/>
      <c r="K133" s="165"/>
      <c r="L133" s="165"/>
      <c r="M133" s="165"/>
      <c r="N133" s="165"/>
    </row>
    <row r="134" spans="10:14" ht="12.75" customHeight="1" x14ac:dyDescent="0.2">
      <c r="J134" s="163"/>
      <c r="K134" s="165"/>
      <c r="L134" s="165"/>
      <c r="M134" s="165"/>
      <c r="N134" s="165"/>
    </row>
    <row r="135" spans="10:14" ht="12.75" customHeight="1" x14ac:dyDescent="0.2">
      <c r="J135" s="163"/>
      <c r="K135" s="165"/>
      <c r="L135" s="165"/>
      <c r="M135" s="165"/>
      <c r="N135" s="165"/>
    </row>
    <row r="136" spans="10:14" ht="12.75" customHeight="1" x14ac:dyDescent="0.2">
      <c r="J136" s="163"/>
      <c r="K136" s="165"/>
      <c r="L136" s="165"/>
      <c r="M136" s="165"/>
      <c r="N136" s="165"/>
    </row>
    <row r="137" spans="10:14" ht="12.75" customHeight="1" x14ac:dyDescent="0.2">
      <c r="J137" s="163"/>
      <c r="K137" s="165"/>
      <c r="L137" s="165"/>
      <c r="M137" s="165"/>
      <c r="N137" s="165"/>
    </row>
    <row r="138" spans="10:14" ht="12.75" customHeight="1" x14ac:dyDescent="0.2">
      <c r="J138" s="163"/>
      <c r="K138" s="165"/>
      <c r="L138" s="165"/>
      <c r="M138" s="165"/>
      <c r="N138" s="165"/>
    </row>
    <row r="139" spans="10:14" ht="12.75" customHeight="1" x14ac:dyDescent="0.2">
      <c r="J139" s="163"/>
      <c r="K139" s="165"/>
      <c r="L139" s="165"/>
      <c r="M139" s="165"/>
      <c r="N139" s="165"/>
    </row>
    <row r="140" spans="10:14" ht="12.75" customHeight="1" x14ac:dyDescent="0.2">
      <c r="J140" s="163"/>
      <c r="K140" s="165"/>
      <c r="L140" s="165"/>
      <c r="M140" s="165"/>
      <c r="N140" s="165"/>
    </row>
    <row r="141" spans="10:14" ht="12.75" customHeight="1" x14ac:dyDescent="0.2">
      <c r="J141" s="163"/>
      <c r="K141" s="165"/>
      <c r="L141" s="165"/>
      <c r="M141" s="165"/>
      <c r="N141" s="165"/>
    </row>
    <row r="142" spans="10:14" ht="12.75" customHeight="1" x14ac:dyDescent="0.2">
      <c r="J142" s="163"/>
      <c r="K142" s="165"/>
      <c r="L142" s="165"/>
      <c r="M142" s="165"/>
      <c r="N142" s="165"/>
    </row>
    <row r="143" spans="10:14" ht="12.75" customHeight="1" x14ac:dyDescent="0.2">
      <c r="J143" s="163"/>
      <c r="K143" s="165"/>
      <c r="L143" s="165"/>
      <c r="M143" s="165"/>
      <c r="N143" s="165"/>
    </row>
    <row r="144" spans="10:14" ht="12.75" customHeight="1" x14ac:dyDescent="0.2">
      <c r="J144" s="163"/>
      <c r="K144" s="165"/>
      <c r="L144" s="165"/>
      <c r="M144" s="165"/>
      <c r="N144" s="165"/>
    </row>
    <row r="145" spans="10:14" ht="12.75" customHeight="1" x14ac:dyDescent="0.2">
      <c r="J145" s="163"/>
      <c r="K145" s="165"/>
      <c r="L145" s="165"/>
      <c r="M145" s="165"/>
      <c r="N145" s="165"/>
    </row>
    <row r="146" spans="10:14" ht="12.75" customHeight="1" x14ac:dyDescent="0.2">
      <c r="J146" s="163"/>
      <c r="K146" s="165"/>
      <c r="L146" s="165"/>
      <c r="M146" s="165"/>
      <c r="N146" s="165"/>
    </row>
    <row r="147" spans="10:14" ht="12.75" customHeight="1" x14ac:dyDescent="0.2">
      <c r="J147" s="163"/>
      <c r="K147" s="165"/>
      <c r="L147" s="165"/>
      <c r="M147" s="165"/>
      <c r="N147" s="165"/>
    </row>
    <row r="148" spans="10:14" ht="12.75" customHeight="1" x14ac:dyDescent="0.2">
      <c r="J148" s="163"/>
      <c r="K148" s="165"/>
      <c r="L148" s="165"/>
      <c r="M148" s="165"/>
      <c r="N148" s="165"/>
    </row>
    <row r="149" spans="10:14" ht="12.75" customHeight="1" x14ac:dyDescent="0.2">
      <c r="J149" s="163"/>
      <c r="K149" s="165"/>
      <c r="L149" s="165"/>
      <c r="M149" s="165"/>
      <c r="N149" s="165"/>
    </row>
    <row r="150" spans="10:14" ht="12.75" customHeight="1" x14ac:dyDescent="0.2">
      <c r="J150" s="163"/>
      <c r="K150" s="165"/>
      <c r="L150" s="165"/>
      <c r="M150" s="165"/>
      <c r="N150" s="165"/>
    </row>
    <row r="151" spans="10:14" ht="12.75" customHeight="1" x14ac:dyDescent="0.2">
      <c r="J151" s="163"/>
      <c r="K151" s="165"/>
      <c r="L151" s="165"/>
      <c r="M151" s="165"/>
      <c r="N151" s="165"/>
    </row>
    <row r="152" spans="10:14" ht="12.75" customHeight="1" x14ac:dyDescent="0.2">
      <c r="J152" s="163"/>
      <c r="K152" s="165"/>
      <c r="L152" s="165"/>
      <c r="M152" s="165"/>
      <c r="N152" s="165"/>
    </row>
    <row r="153" spans="10:14" ht="12.75" customHeight="1" x14ac:dyDescent="0.2">
      <c r="J153" s="163"/>
      <c r="K153" s="165"/>
      <c r="L153" s="165"/>
      <c r="M153" s="165"/>
      <c r="N153" s="165"/>
    </row>
    <row r="154" spans="10:14" ht="12.75" customHeight="1" x14ac:dyDescent="0.2">
      <c r="J154" s="163"/>
      <c r="K154" s="165"/>
      <c r="L154" s="165"/>
      <c r="M154" s="165"/>
      <c r="N154" s="165"/>
    </row>
    <row r="155" spans="10:14" ht="12.75" customHeight="1" x14ac:dyDescent="0.2">
      <c r="J155" s="163"/>
      <c r="K155" s="165"/>
      <c r="L155" s="165"/>
      <c r="M155" s="165"/>
      <c r="N155" s="165"/>
    </row>
    <row r="156" spans="10:14" ht="12.75" customHeight="1" x14ac:dyDescent="0.2">
      <c r="J156" s="163"/>
      <c r="K156" s="165"/>
      <c r="L156" s="165"/>
      <c r="M156" s="165"/>
      <c r="N156" s="165"/>
    </row>
    <row r="157" spans="10:14" ht="12.75" customHeight="1" x14ac:dyDescent="0.2">
      <c r="J157" s="163"/>
      <c r="K157" s="165"/>
      <c r="L157" s="165"/>
      <c r="M157" s="165"/>
      <c r="N157" s="165"/>
    </row>
    <row r="158" spans="10:14" ht="12.75" customHeight="1" x14ac:dyDescent="0.2">
      <c r="J158" s="163"/>
      <c r="K158" s="165"/>
      <c r="L158" s="165"/>
      <c r="M158" s="165"/>
      <c r="N158" s="165"/>
    </row>
    <row r="159" spans="10:14" ht="12.75" customHeight="1" x14ac:dyDescent="0.2">
      <c r="J159" s="163"/>
      <c r="K159" s="165"/>
      <c r="L159" s="165"/>
      <c r="M159" s="165"/>
      <c r="N159" s="165"/>
    </row>
    <row r="160" spans="10:14" ht="12.75" customHeight="1" x14ac:dyDescent="0.2">
      <c r="J160" s="163"/>
      <c r="K160" s="165"/>
      <c r="L160" s="165"/>
      <c r="M160" s="165"/>
      <c r="N160" s="165"/>
    </row>
    <row r="161" spans="10:14" ht="12.75" customHeight="1" x14ac:dyDescent="0.2">
      <c r="J161" s="163"/>
      <c r="K161" s="165"/>
      <c r="L161" s="165"/>
      <c r="M161" s="165"/>
      <c r="N161" s="165"/>
    </row>
    <row r="162" spans="10:14" ht="12.75" customHeight="1" x14ac:dyDescent="0.2">
      <c r="J162" s="163"/>
      <c r="K162" s="165"/>
      <c r="L162" s="165"/>
      <c r="M162" s="165"/>
      <c r="N162" s="165"/>
    </row>
    <row r="163" spans="10:14" ht="12.75" customHeight="1" x14ac:dyDescent="0.2">
      <c r="J163" s="163"/>
      <c r="K163" s="165"/>
      <c r="L163" s="165"/>
      <c r="M163" s="165"/>
      <c r="N163" s="165"/>
    </row>
    <row r="164" spans="10:14" ht="12.75" customHeight="1" x14ac:dyDescent="0.2">
      <c r="J164" s="163"/>
      <c r="K164" s="165"/>
      <c r="L164" s="165"/>
      <c r="M164" s="165"/>
      <c r="N164" s="165"/>
    </row>
    <row r="165" spans="10:14" ht="12.75" customHeight="1" x14ac:dyDescent="0.2">
      <c r="J165" s="163"/>
      <c r="K165" s="165"/>
      <c r="L165" s="165"/>
      <c r="M165" s="165"/>
      <c r="N165" s="165"/>
    </row>
    <row r="166" spans="10:14" ht="12.75" customHeight="1" x14ac:dyDescent="0.2">
      <c r="J166" s="163"/>
      <c r="K166" s="165"/>
      <c r="L166" s="165"/>
      <c r="M166" s="165"/>
      <c r="N166" s="165"/>
    </row>
    <row r="167" spans="10:14" ht="12.75" customHeight="1" x14ac:dyDescent="0.2">
      <c r="J167" s="163"/>
      <c r="K167" s="165"/>
      <c r="L167" s="165"/>
      <c r="M167" s="165"/>
      <c r="N167" s="165"/>
    </row>
    <row r="168" spans="10:14" ht="12.75" customHeight="1" x14ac:dyDescent="0.2">
      <c r="J168" s="163"/>
      <c r="K168" s="165"/>
      <c r="L168" s="165"/>
      <c r="M168" s="165"/>
      <c r="N168" s="165"/>
    </row>
  </sheetData>
  <phoneticPr fontId="31" type="noConversion"/>
  <pageMargins left="0.75" right="0.75" top="1" bottom="1" header="0.5" footer="0.5"/>
  <pageSetup paperSize="9" orientation="portrait" horizontalDpi="1200" verticalDpi="1200" r:id="rId1"/>
  <headerFooter alignWithMargins="0">
    <oddHeader>&amp;R&amp;"Arial"&amp;10&amp;K000000 ECB-RESTRICTED&amp;1#_x000D_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22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90" t="s">
        <v>17</v>
      </c>
      <c r="J1" s="12"/>
    </row>
    <row r="2" spans="2:17" s="11" customFormat="1" x14ac:dyDescent="0.2">
      <c r="B2" s="91" t="s">
        <v>16</v>
      </c>
      <c r="J2" s="20"/>
      <c r="K2" s="21"/>
      <c r="L2" s="21"/>
      <c r="M2" s="21"/>
    </row>
    <row r="3" spans="2:17" x14ac:dyDescent="0.2">
      <c r="B3" s="92" t="s">
        <v>19</v>
      </c>
      <c r="J3" s="93"/>
      <c r="K3" s="89"/>
      <c r="L3" s="98"/>
      <c r="M3" s="98"/>
      <c r="N3" s="93"/>
    </row>
    <row r="4" spans="2:17" x14ac:dyDescent="0.2">
      <c r="J4" s="93"/>
      <c r="K4" s="89"/>
      <c r="L4" s="98"/>
      <c r="M4" s="98"/>
      <c r="N4" s="93"/>
    </row>
    <row r="5" spans="2:17" ht="13.5" thickBot="1" x14ac:dyDescent="0.25">
      <c r="J5" s="94"/>
      <c r="K5" s="81" t="s">
        <v>81</v>
      </c>
      <c r="L5" s="81" t="s">
        <v>80</v>
      </c>
      <c r="M5" s="81" t="s">
        <v>79</v>
      </c>
      <c r="N5" s="93"/>
      <c r="O5" s="108"/>
      <c r="P5" s="109"/>
      <c r="Q5" s="109"/>
    </row>
    <row r="6" spans="2:17" x14ac:dyDescent="0.2">
      <c r="J6" s="26" t="s">
        <v>46</v>
      </c>
      <c r="K6" s="89">
        <v>0</v>
      </c>
      <c r="L6" s="89">
        <v>2.3809523809523809</v>
      </c>
      <c r="M6" s="89">
        <v>2.3255813953488373</v>
      </c>
      <c r="N6" s="95"/>
      <c r="O6" s="89"/>
      <c r="P6" s="89"/>
      <c r="Q6" s="89"/>
    </row>
    <row r="7" spans="2:17" x14ac:dyDescent="0.2">
      <c r="J7" s="23">
        <v>1.6</v>
      </c>
      <c r="K7" s="89">
        <v>0</v>
      </c>
      <c r="L7" s="89">
        <v>0</v>
      </c>
      <c r="M7" s="89">
        <v>0</v>
      </c>
      <c r="N7" s="95"/>
      <c r="O7" s="89"/>
      <c r="P7" s="89"/>
      <c r="Q7" s="89"/>
    </row>
    <row r="8" spans="2:17" x14ac:dyDescent="0.2">
      <c r="J8" s="23">
        <v>1.7</v>
      </c>
      <c r="K8" s="89">
        <v>4.6511627906976747</v>
      </c>
      <c r="L8" s="89">
        <v>2.3809523809523809</v>
      </c>
      <c r="M8" s="89">
        <v>2.3255813953488373</v>
      </c>
      <c r="N8" s="95"/>
      <c r="O8" s="89"/>
      <c r="P8" s="89"/>
      <c r="Q8" s="89"/>
    </row>
    <row r="9" spans="2:17" x14ac:dyDescent="0.2">
      <c r="J9" s="23">
        <v>1.8</v>
      </c>
      <c r="K9" s="89">
        <v>6.9767441860465116</v>
      </c>
      <c r="L9" s="89">
        <v>4.7619047619047619</v>
      </c>
      <c r="M9" s="89">
        <v>2.3255813953488373</v>
      </c>
      <c r="N9" s="95"/>
      <c r="O9" s="89"/>
      <c r="P9" s="89"/>
      <c r="Q9" s="89"/>
    </row>
    <row r="10" spans="2:17" x14ac:dyDescent="0.2">
      <c r="J10" s="23">
        <v>1.9</v>
      </c>
      <c r="K10" s="89">
        <v>6.9767441860465116</v>
      </c>
      <c r="L10" s="89">
        <v>11.904761904761903</v>
      </c>
      <c r="M10" s="89">
        <v>9.3023255813953494</v>
      </c>
      <c r="N10" s="95"/>
      <c r="O10" s="89"/>
      <c r="P10" s="89"/>
      <c r="Q10" s="89"/>
    </row>
    <row r="11" spans="2:17" x14ac:dyDescent="0.2">
      <c r="J11" s="23">
        <v>2</v>
      </c>
      <c r="K11" s="89">
        <v>62.790697674418603</v>
      </c>
      <c r="L11" s="89">
        <v>59.523809523809526</v>
      </c>
      <c r="M11" s="89">
        <v>53.488372093023251</v>
      </c>
      <c r="N11" s="95"/>
      <c r="O11" s="89"/>
      <c r="P11" s="89"/>
      <c r="Q11" s="89"/>
    </row>
    <row r="12" spans="2:17" x14ac:dyDescent="0.2">
      <c r="J12" s="23">
        <v>2.1</v>
      </c>
      <c r="K12" s="89">
        <v>4.6511627906976747</v>
      </c>
      <c r="L12" s="89">
        <v>7.1428571428571423</v>
      </c>
      <c r="M12" s="89">
        <v>16.279069767441861</v>
      </c>
      <c r="N12" s="95"/>
      <c r="O12" s="89"/>
      <c r="P12" s="89"/>
      <c r="Q12" s="89"/>
    </row>
    <row r="13" spans="2:17" x14ac:dyDescent="0.2">
      <c r="J13" s="23">
        <v>2.2000000000000002</v>
      </c>
      <c r="K13" s="89">
        <v>4.6511627906976747</v>
      </c>
      <c r="L13" s="89">
        <v>4.7619047619047619</v>
      </c>
      <c r="M13" s="89">
        <v>4.6511627906976747</v>
      </c>
      <c r="N13" s="95"/>
      <c r="O13" s="89"/>
      <c r="P13" s="89"/>
      <c r="Q13" s="89"/>
    </row>
    <row r="14" spans="2:17" x14ac:dyDescent="0.2">
      <c r="J14" s="23">
        <v>2.2999999999999998</v>
      </c>
      <c r="K14" s="89">
        <v>4.6511627906976747</v>
      </c>
      <c r="L14" s="89">
        <v>4.7619047619047619</v>
      </c>
      <c r="M14" s="89">
        <v>4.6511627906976747</v>
      </c>
      <c r="N14" s="95"/>
      <c r="O14" s="89"/>
      <c r="P14" s="89"/>
      <c r="Q14" s="89"/>
    </row>
    <row r="15" spans="2:17" x14ac:dyDescent="0.2">
      <c r="J15" s="23">
        <v>2.4</v>
      </c>
      <c r="K15" s="89">
        <v>2.3255813953488373</v>
      </c>
      <c r="L15" s="89">
        <v>0</v>
      </c>
      <c r="M15" s="89">
        <v>0</v>
      </c>
      <c r="N15" s="95"/>
      <c r="O15" s="89"/>
      <c r="P15" s="89"/>
      <c r="Q15" s="89"/>
    </row>
    <row r="16" spans="2:17" x14ac:dyDescent="0.2">
      <c r="J16" s="23" t="s">
        <v>45</v>
      </c>
      <c r="K16" s="89">
        <v>2.3255813953488373</v>
      </c>
      <c r="L16" s="89">
        <v>2.3809523809523809</v>
      </c>
      <c r="M16" s="89">
        <v>4.6511627906976747</v>
      </c>
      <c r="N16" s="95"/>
      <c r="O16" s="89"/>
      <c r="P16" s="89"/>
      <c r="Q16" s="89"/>
    </row>
    <row r="17" spans="10:20" x14ac:dyDescent="0.2">
      <c r="J17"/>
      <c r="K17" s="135">
        <f>SUM(K6:K16)</f>
        <v>99.999999999999972</v>
      </c>
      <c r="L17" s="135">
        <f t="shared" ref="L17:M17" si="0">SUM(L6:L16)</f>
        <v>99.999999999999986</v>
      </c>
      <c r="M17" s="135">
        <f t="shared" si="0"/>
        <v>99.999999999999972</v>
      </c>
      <c r="N17" s="95"/>
      <c r="O17" s="108"/>
      <c r="P17" s="108"/>
      <c r="Q17" s="108"/>
      <c r="R17" s="110"/>
      <c r="S17" s="110"/>
      <c r="T17" s="110"/>
    </row>
    <row r="18" spans="10:20" x14ac:dyDescent="0.2">
      <c r="J18"/>
      <c r="K18" s="89"/>
      <c r="L18" s="98"/>
      <c r="M18" s="98"/>
      <c r="O18" s="108"/>
      <c r="P18" s="108"/>
      <c r="Q18" s="108"/>
    </row>
    <row r="19" spans="10:20" x14ac:dyDescent="0.2">
      <c r="J19" s="106"/>
      <c r="K19" s="89"/>
      <c r="L19" s="98"/>
      <c r="M19" s="98"/>
    </row>
    <row r="20" spans="10:20" x14ac:dyDescent="0.2">
      <c r="K20" s="89"/>
      <c r="L20" s="98"/>
      <c r="M20" s="98"/>
    </row>
    <row r="21" spans="10:20" x14ac:dyDescent="0.2">
      <c r="K21" s="89"/>
      <c r="L21" s="98"/>
      <c r="M21" s="98"/>
    </row>
    <row r="22" spans="10:20" x14ac:dyDescent="0.2">
      <c r="K22" s="89"/>
      <c r="L22" s="98"/>
      <c r="M22" s="98"/>
    </row>
  </sheetData>
  <pageMargins left="0.75" right="0.75" top="1" bottom="1" header="0.5" footer="0.5"/>
  <pageSetup paperSize="9" orientation="portrait" r:id="rId1"/>
  <headerFooter alignWithMargins="0">
    <oddHeader>&amp;R&amp;"Arial"&amp;10&amp;K000000 ECB-RESTRICTED&amp;1#_x000D_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7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4.1640625" style="27" bestFit="1" customWidth="1"/>
    <col min="12" max="13" width="8.83203125" style="27"/>
    <col min="14" max="15" width="8.83203125" style="3"/>
    <col min="16" max="16" width="8.83203125" style="46"/>
    <col min="17" max="16384" width="8.83203125" style="3"/>
  </cols>
  <sheetData>
    <row r="1" spans="2:16" ht="13.35" customHeight="1" x14ac:dyDescent="0.2">
      <c r="B1" s="13" t="s">
        <v>9</v>
      </c>
      <c r="G1" s="4"/>
    </row>
    <row r="2" spans="2:16" ht="13.35" customHeight="1" x14ac:dyDescent="0.2">
      <c r="B2" s="189" t="s">
        <v>3</v>
      </c>
      <c r="C2" s="189"/>
      <c r="D2" s="189"/>
      <c r="E2" s="189"/>
      <c r="F2" s="189"/>
      <c r="G2" s="189"/>
      <c r="H2" s="189"/>
      <c r="I2" s="189"/>
    </row>
    <row r="3" spans="2:16" ht="13.5" thickBot="1" x14ac:dyDescent="0.25">
      <c r="K3" s="28"/>
      <c r="L3" s="81" t="s">
        <v>81</v>
      </c>
      <c r="M3" s="81" t="s">
        <v>80</v>
      </c>
      <c r="N3" s="81" t="s">
        <v>79</v>
      </c>
    </row>
    <row r="4" spans="2:16" x14ac:dyDescent="0.2">
      <c r="K4" s="103" t="s">
        <v>77</v>
      </c>
      <c r="L4" s="71">
        <v>0.51380106199999998</v>
      </c>
      <c r="M4" s="71">
        <v>0.52344228500000001</v>
      </c>
      <c r="N4" s="71">
        <v>0.54135049571428595</v>
      </c>
      <c r="O4" s="54"/>
      <c r="P4" s="59"/>
    </row>
    <row r="5" spans="2:16" x14ac:dyDescent="0.2">
      <c r="G5" s="12"/>
      <c r="K5" s="161" t="s">
        <v>54</v>
      </c>
      <c r="L5" s="71">
        <v>0.72911678857142903</v>
      </c>
      <c r="M5" s="71">
        <v>0.71830106411764705</v>
      </c>
      <c r="N5" s="71">
        <v>0.70865575085714305</v>
      </c>
      <c r="O5" s="54"/>
      <c r="P5" s="59"/>
    </row>
    <row r="6" spans="2:16" x14ac:dyDescent="0.2">
      <c r="K6" s="74" t="s">
        <v>55</v>
      </c>
      <c r="L6" s="71">
        <v>1.425903176</v>
      </c>
      <c r="M6" s="71">
        <v>1.55138764647059</v>
      </c>
      <c r="N6" s="71">
        <v>1.63512648628571</v>
      </c>
      <c r="O6" s="54"/>
      <c r="P6" s="59"/>
    </row>
    <row r="7" spans="2:16" x14ac:dyDescent="0.2">
      <c r="K7" s="74" t="s">
        <v>56</v>
      </c>
      <c r="L7" s="71">
        <v>3.4019519431428602</v>
      </c>
      <c r="M7" s="71">
        <v>3.5559816908823501</v>
      </c>
      <c r="N7" s="71">
        <v>3.2201726954285701</v>
      </c>
      <c r="O7" s="54"/>
      <c r="P7" s="59"/>
    </row>
    <row r="8" spans="2:16" x14ac:dyDescent="0.2">
      <c r="K8" s="74" t="s">
        <v>57</v>
      </c>
      <c r="L8" s="71">
        <v>8.1096543002857207</v>
      </c>
      <c r="M8" s="71">
        <v>8.3841499600000002</v>
      </c>
      <c r="N8" s="71">
        <v>8.4559439248571397</v>
      </c>
      <c r="O8" s="54"/>
      <c r="P8" s="59"/>
    </row>
    <row r="9" spans="2:16" x14ac:dyDescent="0.2">
      <c r="K9" s="74" t="s">
        <v>58</v>
      </c>
      <c r="L9" s="71">
        <v>15.791662334</v>
      </c>
      <c r="M9" s="71">
        <v>16.896247447058801</v>
      </c>
      <c r="N9" s="71">
        <v>17.557431588857099</v>
      </c>
      <c r="O9" s="54"/>
      <c r="P9" s="59"/>
    </row>
    <row r="10" spans="2:16" x14ac:dyDescent="0.2">
      <c r="K10" s="74" t="s">
        <v>59</v>
      </c>
      <c r="L10" s="71">
        <v>35.185234073428603</v>
      </c>
      <c r="M10" s="71">
        <v>34.120463658823503</v>
      </c>
      <c r="N10" s="71">
        <v>31.2709994625714</v>
      </c>
      <c r="O10" s="54"/>
      <c r="P10" s="59"/>
    </row>
    <row r="11" spans="2:16" x14ac:dyDescent="0.2">
      <c r="K11" s="74" t="s">
        <v>60</v>
      </c>
      <c r="L11" s="71">
        <v>19.180534492857099</v>
      </c>
      <c r="M11" s="71">
        <v>19.213905207058801</v>
      </c>
      <c r="N11" s="71">
        <v>19.9587262265714</v>
      </c>
      <c r="O11" s="54"/>
      <c r="P11" s="59"/>
    </row>
    <row r="12" spans="2:16" x14ac:dyDescent="0.2">
      <c r="K12" s="74" t="s">
        <v>61</v>
      </c>
      <c r="L12" s="71">
        <v>8.2239677862857103</v>
      </c>
      <c r="M12" s="71">
        <v>7.8033501197058799</v>
      </c>
      <c r="N12" s="71">
        <v>8.5409815102857092</v>
      </c>
      <c r="O12" s="54"/>
      <c r="P12" s="59"/>
    </row>
    <row r="13" spans="2:16" x14ac:dyDescent="0.2">
      <c r="K13" s="74" t="s">
        <v>62</v>
      </c>
      <c r="L13" s="71">
        <v>3.6178299557142899</v>
      </c>
      <c r="M13" s="71">
        <v>3.6875938229411802</v>
      </c>
      <c r="N13" s="71">
        <v>4.1729402908571398</v>
      </c>
    </row>
    <row r="14" spans="2:16" x14ac:dyDescent="0.2">
      <c r="K14" s="74" t="s">
        <v>63</v>
      </c>
      <c r="L14" s="121">
        <v>1.9203004848571401</v>
      </c>
      <c r="M14" s="121">
        <v>1.7695828485294101</v>
      </c>
      <c r="N14" s="121">
        <v>2.0061087431428599</v>
      </c>
    </row>
    <row r="15" spans="2:16" x14ac:dyDescent="0.2">
      <c r="K15" s="74" t="s">
        <v>64</v>
      </c>
      <c r="L15" s="121">
        <v>1.03088087457143</v>
      </c>
      <c r="M15" s="121">
        <v>1.0387177967647101</v>
      </c>
      <c r="N15" s="121">
        <v>1.03126008685714</v>
      </c>
    </row>
    <row r="16" spans="2:16" x14ac:dyDescent="0.2">
      <c r="K16" s="74" t="s">
        <v>52</v>
      </c>
      <c r="L16" s="121">
        <v>0.86916272771428604</v>
      </c>
      <c r="M16" s="121">
        <v>0.73687645176470595</v>
      </c>
      <c r="N16" s="121">
        <v>0.90030273657142901</v>
      </c>
    </row>
    <row r="17" spans="12:14" x14ac:dyDescent="0.2">
      <c r="L17" s="115">
        <f>SUM(L4:L16)</f>
        <v>99.999999999428567</v>
      </c>
      <c r="M17" s="115">
        <f>SUM(M4:M16)</f>
        <v>99.999999999117591</v>
      </c>
      <c r="N17" s="115">
        <f>SUM(N4:N16)</f>
        <v>99.999999998857035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T7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9.83203125" style="43" bestFit="1" customWidth="1"/>
    <col min="15" max="15" width="8.83203125" style="52" customWidth="1"/>
    <col min="16" max="16" width="9.33203125" style="43" bestFit="1" customWidth="1"/>
    <col min="17" max="19" width="8.83203125" style="43"/>
    <col min="20" max="20" width="15.1640625" style="43" customWidth="1"/>
    <col min="21" max="16384" width="8.83203125" style="43"/>
  </cols>
  <sheetData>
    <row r="1" spans="2:20" ht="13.35" customHeight="1" x14ac:dyDescent="0.2">
      <c r="B1" s="13" t="s">
        <v>6</v>
      </c>
      <c r="J1" s="100" t="s">
        <v>47</v>
      </c>
      <c r="K1" s="39"/>
      <c r="N1" s="151"/>
      <c r="O1" s="151"/>
      <c r="P1" s="151"/>
    </row>
    <row r="2" spans="2:20" ht="13.35" customHeight="1" x14ac:dyDescent="0.2">
      <c r="B2" s="189" t="s">
        <v>25</v>
      </c>
      <c r="C2" s="189"/>
      <c r="D2" s="189"/>
      <c r="E2" s="189"/>
      <c r="F2" s="189"/>
      <c r="G2" s="189"/>
      <c r="H2" s="189"/>
      <c r="I2" s="189"/>
      <c r="J2" s="100" t="s">
        <v>48</v>
      </c>
      <c r="K2" s="45"/>
    </row>
    <row r="3" spans="2:20" ht="15.75" thickBot="1" x14ac:dyDescent="0.3">
      <c r="J3" s="77"/>
      <c r="K3" s="105" t="s">
        <v>96</v>
      </c>
      <c r="L3" s="105" t="s">
        <v>97</v>
      </c>
      <c r="M3" s="105" t="s">
        <v>98</v>
      </c>
      <c r="N3" s="105">
        <v>2028</v>
      </c>
      <c r="O3" s="105">
        <v>2029</v>
      </c>
      <c r="P3" s="105" t="s">
        <v>99</v>
      </c>
    </row>
    <row r="4" spans="2:20" ht="15.75" thickBot="1" x14ac:dyDescent="0.3">
      <c r="J4" s="75" t="s">
        <v>80</v>
      </c>
      <c r="K4" s="154">
        <v>1.1000000000000001</v>
      </c>
      <c r="L4" s="154">
        <v>1.1000000000000001</v>
      </c>
      <c r="M4" s="154">
        <v>1.4</v>
      </c>
      <c r="N4" s="154" t="e">
        <v>#N/A</v>
      </c>
      <c r="O4" s="154" t="e">
        <v>#N/A</v>
      </c>
      <c r="P4" s="154">
        <v>1.3</v>
      </c>
      <c r="T4" s="52"/>
    </row>
    <row r="5" spans="2:20" ht="14.45" customHeight="1" thickBot="1" x14ac:dyDescent="0.3">
      <c r="J5" s="75" t="s">
        <v>81</v>
      </c>
      <c r="K5" s="154">
        <v>1.2</v>
      </c>
      <c r="L5" s="154">
        <v>1.1000000000000001</v>
      </c>
      <c r="M5" s="154">
        <v>1.4</v>
      </c>
      <c r="N5" s="154" t="e">
        <v>#N/A</v>
      </c>
      <c r="O5" s="154" t="e">
        <v>#N/A</v>
      </c>
      <c r="P5" s="154">
        <v>1.3</v>
      </c>
    </row>
    <row r="6" spans="2:20" x14ac:dyDescent="0.2">
      <c r="J6" s="76"/>
    </row>
    <row r="7" spans="2:20" x14ac:dyDescent="0.2">
      <c r="K7" s="52"/>
      <c r="L7" s="52"/>
      <c r="M7" s="52"/>
      <c r="N7" s="52"/>
      <c r="P7" s="5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FC5F-85C1-45DF-9E1D-B3B9F148E517}">
  <sheetPr>
    <tabColor rgb="FFFFC000"/>
  </sheetPr>
  <dimension ref="A1:P22"/>
  <sheetViews>
    <sheetView showGridLines="0" topLeftCell="E1" zoomScaleNormal="100" workbookViewId="0">
      <selection activeCell="M27" sqref="M27"/>
    </sheetView>
  </sheetViews>
  <sheetFormatPr defaultColWidth="8.83203125" defaultRowHeight="15" x14ac:dyDescent="0.25"/>
  <cols>
    <col min="1" max="1" width="23.6640625" style="139" customWidth="1"/>
    <col min="2" max="6" width="10.1640625" style="139" customWidth="1"/>
    <col min="7" max="16384" width="8.83203125" style="139"/>
  </cols>
  <sheetData>
    <row r="1" spans="1:16" x14ac:dyDescent="0.25">
      <c r="A1" s="137"/>
      <c r="B1" s="138"/>
      <c r="C1" s="138"/>
      <c r="D1" s="138"/>
      <c r="E1" s="138"/>
      <c r="F1" s="138"/>
      <c r="G1" s="137"/>
    </row>
    <row r="2" spans="1:16" x14ac:dyDescent="0.25">
      <c r="A2" s="159"/>
      <c r="B2" s="140" t="s">
        <v>79</v>
      </c>
      <c r="C2" s="140" t="s">
        <v>80</v>
      </c>
      <c r="D2" s="140" t="s">
        <v>81</v>
      </c>
      <c r="E2" s="140" t="s">
        <v>86</v>
      </c>
      <c r="F2" s="140" t="s">
        <v>92</v>
      </c>
      <c r="G2" s="137"/>
      <c r="I2" s="141" t="s">
        <v>2</v>
      </c>
      <c r="J2" s="1"/>
      <c r="K2" s="1"/>
      <c r="L2" s="1"/>
      <c r="M2" s="1"/>
      <c r="N2" s="1"/>
      <c r="O2" s="97"/>
      <c r="P2" s="97"/>
    </row>
    <row r="3" spans="1:16" x14ac:dyDescent="0.25">
      <c r="A3" s="177" t="s">
        <v>93</v>
      </c>
      <c r="B3" s="152"/>
      <c r="C3" s="152">
        <v>7.9047979208637209E-2</v>
      </c>
      <c r="D3" s="152">
        <v>0.18126400113421021</v>
      </c>
      <c r="E3" s="152">
        <v>0.33689169580814871</v>
      </c>
      <c r="F3" s="152">
        <v>0.36689447387989405</v>
      </c>
      <c r="G3" s="137"/>
      <c r="H3" s="143"/>
      <c r="I3" s="190" t="s">
        <v>30</v>
      </c>
      <c r="J3" s="190"/>
      <c r="K3" s="190"/>
      <c r="L3" s="190"/>
      <c r="M3" s="190"/>
      <c r="N3" s="190"/>
      <c r="O3" s="190"/>
      <c r="P3" s="190"/>
    </row>
    <row r="4" spans="1:16" x14ac:dyDescent="0.25">
      <c r="A4" s="178" t="s">
        <v>87</v>
      </c>
      <c r="B4" s="142">
        <v>-4.2031830857261761E-2</v>
      </c>
      <c r="C4" s="142">
        <v>0.11564488597161104</v>
      </c>
      <c r="D4" s="142">
        <v>0.21934095851025665</v>
      </c>
      <c r="E4" s="142">
        <v>0.35324140591512182</v>
      </c>
      <c r="F4" s="142"/>
      <c r="G4" s="144" t="s">
        <v>29</v>
      </c>
    </row>
    <row r="5" spans="1:16" x14ac:dyDescent="0.25">
      <c r="A5" s="159"/>
      <c r="B5" s="156"/>
      <c r="C5" s="156"/>
      <c r="D5" s="156"/>
      <c r="E5" s="156"/>
      <c r="F5" s="156"/>
      <c r="G5" s="137"/>
    </row>
    <row r="6" spans="1:16" x14ac:dyDescent="0.25">
      <c r="A6" s="178" t="s">
        <v>94</v>
      </c>
      <c r="B6" s="145">
        <v>0.13073989541200001</v>
      </c>
      <c r="C6" s="145">
        <v>-6.3487292730000002E-3</v>
      </c>
      <c r="D6" s="145">
        <v>0.30642040879900001</v>
      </c>
      <c r="E6" s="145">
        <v>0.32029415808099998</v>
      </c>
      <c r="F6" s="145">
        <v>0.33924948633399998</v>
      </c>
      <c r="G6" s="137"/>
    </row>
    <row r="7" spans="1:16" x14ac:dyDescent="0.25">
      <c r="A7" s="159"/>
      <c r="B7" s="157"/>
      <c r="C7" s="157"/>
      <c r="D7" s="157"/>
      <c r="E7" s="157"/>
      <c r="F7" s="157"/>
      <c r="G7" s="137"/>
      <c r="H7" s="143"/>
      <c r="I7" s="143"/>
      <c r="J7" s="143"/>
      <c r="K7" s="143"/>
      <c r="L7" s="143"/>
    </row>
    <row r="8" spans="1:16" x14ac:dyDescent="0.25">
      <c r="A8" s="159" t="s">
        <v>33</v>
      </c>
      <c r="B8" s="158"/>
      <c r="C8" s="158">
        <v>0.14681341078272531</v>
      </c>
      <c r="D8" s="158">
        <v>0.11634777897357428</v>
      </c>
      <c r="E8" s="158">
        <v>9.7117999527705251E-2</v>
      </c>
      <c r="F8" s="158">
        <v>8.4493144704773399E-2</v>
      </c>
      <c r="G8" s="137"/>
      <c r="H8" s="143"/>
      <c r="I8" s="143"/>
      <c r="J8" s="143"/>
      <c r="K8" s="143"/>
      <c r="L8" s="143"/>
    </row>
    <row r="9" spans="1:16" x14ac:dyDescent="0.25">
      <c r="A9" s="160" t="s">
        <v>31</v>
      </c>
      <c r="B9" s="166">
        <f>B13</f>
        <v>0.11922809952469304</v>
      </c>
      <c r="C9" s="166">
        <f>C3-C8</f>
        <v>-6.7765431574088097E-2</v>
      </c>
      <c r="D9" s="166">
        <f>D3-D8</f>
        <v>6.4916222160635931E-2</v>
      </c>
      <c r="E9" s="166">
        <f>E3-E8</f>
        <v>0.23977369628044345</v>
      </c>
      <c r="F9" s="166">
        <f>F3-F8</f>
        <v>0.28240132917512062</v>
      </c>
      <c r="G9" s="137"/>
    </row>
    <row r="10" spans="1:16" x14ac:dyDescent="0.25">
      <c r="A10" s="160" t="s">
        <v>32</v>
      </c>
      <c r="B10" s="166" t="e">
        <f>NA()</f>
        <v>#N/A</v>
      </c>
      <c r="C10" s="166">
        <f>C3+C8</f>
        <v>0.22586138999136252</v>
      </c>
      <c r="D10" s="166">
        <f>D3+D8</f>
        <v>0.2976117801077845</v>
      </c>
      <c r="E10" s="166">
        <f>E3+E8</f>
        <v>0.43400969533585398</v>
      </c>
      <c r="F10" s="166">
        <f>F3+F8</f>
        <v>0.45138761858466747</v>
      </c>
      <c r="G10" s="137"/>
    </row>
    <row r="11" spans="1:16" x14ac:dyDescent="0.25">
      <c r="A11" s="176" t="s">
        <v>88</v>
      </c>
      <c r="B11" s="166" t="e">
        <f>NA()</f>
        <v>#N/A</v>
      </c>
      <c r="C11" s="166">
        <f>C8*2</f>
        <v>0.29362682156545061</v>
      </c>
      <c r="D11" s="166">
        <f>D8*2</f>
        <v>0.23269555794714855</v>
      </c>
      <c r="E11" s="166">
        <f>E8*2</f>
        <v>0.1942359990554105</v>
      </c>
      <c r="F11" s="166">
        <f>F8*2</f>
        <v>0.1689862894095468</v>
      </c>
      <c r="G11" s="137"/>
    </row>
    <row r="12" spans="1:16" x14ac:dyDescent="0.25">
      <c r="A12" s="160"/>
      <c r="B12" s="137"/>
      <c r="C12" s="137"/>
      <c r="D12" s="137"/>
      <c r="E12" s="137"/>
      <c r="F12" s="137"/>
      <c r="G12" s="137"/>
    </row>
    <row r="13" spans="1:16" x14ac:dyDescent="0.25">
      <c r="A13" s="179" t="s">
        <v>95</v>
      </c>
      <c r="B13" s="162">
        <v>0.11922809952469304</v>
      </c>
      <c r="C13" s="137"/>
      <c r="D13" s="137"/>
      <c r="E13" s="137"/>
      <c r="F13" s="137"/>
      <c r="G13" s="137"/>
    </row>
    <row r="14" spans="1:16" x14ac:dyDescent="0.25">
      <c r="A14" s="160"/>
      <c r="B14" s="146"/>
      <c r="C14" s="146"/>
      <c r="D14" s="146"/>
      <c r="E14" s="146"/>
      <c r="F14" s="146"/>
      <c r="G14" s="137"/>
      <c r="H14" s="143"/>
      <c r="I14" s="143"/>
      <c r="J14" s="143"/>
      <c r="K14" s="143"/>
      <c r="L14" s="143"/>
    </row>
    <row r="15" spans="1:16" x14ac:dyDescent="0.25">
      <c r="A15" s="160" t="s">
        <v>31</v>
      </c>
      <c r="B15" s="146"/>
      <c r="C15" s="167"/>
      <c r="D15" s="167" t="e">
        <f t="shared" ref="D15" si="0">IF(D9&lt;0,D9,NA())</f>
        <v>#N/A</v>
      </c>
      <c r="E15" s="167" t="e">
        <f>IF(E9&lt;0,E9,NA())</f>
        <v>#N/A</v>
      </c>
      <c r="F15" s="167" t="e">
        <f t="shared" ref="F15" si="1">IF(F9&lt;0,F9,NA())</f>
        <v>#N/A</v>
      </c>
      <c r="G15" s="137"/>
      <c r="H15" s="143"/>
      <c r="I15" s="143"/>
      <c r="J15" s="143"/>
      <c r="K15" s="143"/>
      <c r="L15" s="143"/>
    </row>
    <row r="16" spans="1:16" x14ac:dyDescent="0.25">
      <c r="A16" s="160" t="s">
        <v>32</v>
      </c>
      <c r="B16" s="146"/>
      <c r="C16" s="167">
        <f>C9+C11</f>
        <v>0.22586138999136252</v>
      </c>
      <c r="D16" s="167">
        <f>D9+D11</f>
        <v>0.2976117801077845</v>
      </c>
      <c r="E16" s="167">
        <f>E9+E11</f>
        <v>0.43400969533585398</v>
      </c>
      <c r="F16" s="167">
        <f>F9+F11</f>
        <v>0.45138761858466742</v>
      </c>
      <c r="H16" s="143"/>
      <c r="I16" s="143"/>
      <c r="J16" s="143"/>
      <c r="K16" s="143"/>
      <c r="L16" s="143"/>
    </row>
    <row r="17" spans="1:6" x14ac:dyDescent="0.25">
      <c r="B17" s="146"/>
      <c r="C17" s="167">
        <v>-7.0000000000000007E-2</v>
      </c>
      <c r="D17" s="167">
        <f>IF(D9&lt;0,"",D9)</f>
        <v>6.4916222160635931E-2</v>
      </c>
      <c r="E17" s="167">
        <f>IF(E9&lt;0,"",E9)</f>
        <v>0.23977369628044345</v>
      </c>
      <c r="F17" s="167">
        <f>IF(F9&lt;0,"",F9)</f>
        <v>0.28240132917512062</v>
      </c>
    </row>
    <row r="18" spans="1:6" x14ac:dyDescent="0.25">
      <c r="A18"/>
      <c r="B18"/>
      <c r="C18"/>
      <c r="D18"/>
      <c r="E18"/>
      <c r="F18"/>
    </row>
    <row r="19" spans="1:6" x14ac:dyDescent="0.25">
      <c r="A19"/>
      <c r="B19"/>
      <c r="C19"/>
      <c r="D19"/>
      <c r="E19"/>
      <c r="F19"/>
    </row>
    <row r="20" spans="1:6" x14ac:dyDescent="0.25">
      <c r="A20"/>
      <c r="B20"/>
      <c r="C20"/>
      <c r="D20"/>
      <c r="E20"/>
      <c r="F20"/>
    </row>
    <row r="21" spans="1:6" x14ac:dyDescent="0.25">
      <c r="B21" s="146"/>
      <c r="C21" s="146"/>
      <c r="D21" s="146"/>
      <c r="E21" s="146"/>
      <c r="F21" s="146"/>
    </row>
    <row r="22" spans="1:6" x14ac:dyDescent="0.25">
      <c r="B22" s="146"/>
      <c r="C22" s="146"/>
      <c r="D22" s="146"/>
      <c r="E22" s="146"/>
      <c r="F22" s="146"/>
    </row>
  </sheetData>
  <mergeCells count="1">
    <mergeCell ref="I3:P3"/>
  </mergeCells>
  <pageMargins left="0.7" right="0.7" top="0.75" bottom="0.75" header="0.3" footer="0.3"/>
  <headerFooter>
    <oddHeader>&amp;R&amp;"Arial"&amp;10&amp;K000000 ECB-RESTRICTED&amp;1#_x000D_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A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'Chart 13'!Print_Area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Camps Guevara, Laura (External)</cp:lastModifiedBy>
  <cp:lastPrinted>2018-02-12T17:43:24Z</cp:lastPrinted>
  <dcterms:created xsi:type="dcterms:W3CDTF">2006-04-10T09:32:05Z</dcterms:created>
  <dcterms:modified xsi:type="dcterms:W3CDTF">2025-10-27T09:54:36Z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2024-07-08T18:27:17Z</vt:lpwstr>
  </property>
  <property fmtid="{D5CDD505-2E9C-101B-9397-08002B2CF9AE}" pid="4" name="MSIP_Label_23da18b0-dae3-4c1e-8278-86f688a3028c_Method">
    <vt:lpwstr>Privileged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7f52899a-83b9-45a9-966d-cc9eae4095ac</vt:lpwstr>
  </property>
  <property fmtid="{D5CDD505-2E9C-101B-9397-08002B2CF9AE}" pid="8" name="MSIP_Label_23da18b0-dae3-4c1e-8278-86f688a3028c_ContentBits">
    <vt:lpwstr>1</vt:lpwstr>
  </property>
</Properties>
</file>